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II\"/>
    </mc:Choice>
  </mc:AlternateContent>
  <bookViews>
    <workbookView xWindow="0" yWindow="0" windowWidth="20490" windowHeight="8445"/>
  </bookViews>
  <sheets>
    <sheet name="Cuadro 5" sheetId="1" r:id="rId1"/>
  </sheets>
  <definedNames>
    <definedName name="_xlnm.Print_Area" localSheetId="0">'Cuadro 5'!$A$1:$I$275</definedName>
    <definedName name="_xlnm.Print_Titles" localSheetId="0">'Cuadro 5'!$1:$4</definedName>
  </definedNames>
  <calcPr calcId="152511"/>
</workbook>
</file>

<file path=xl/calcChain.xml><?xml version="1.0" encoding="utf-8"?>
<calcChain xmlns="http://schemas.openxmlformats.org/spreadsheetml/2006/main">
  <c r="D11" i="1" l="1"/>
  <c r="E11" i="1"/>
  <c r="F11" i="1"/>
  <c r="G11" i="1"/>
  <c r="H11" i="1"/>
  <c r="I11" i="1"/>
  <c r="D12" i="1"/>
  <c r="E12" i="1"/>
  <c r="B12" i="1" s="1"/>
  <c r="F12" i="1"/>
  <c r="G12" i="1"/>
  <c r="H12" i="1"/>
  <c r="I12" i="1"/>
  <c r="D13" i="1"/>
  <c r="E13" i="1"/>
  <c r="F13" i="1"/>
  <c r="G13" i="1"/>
  <c r="H13" i="1"/>
  <c r="I13" i="1"/>
  <c r="D14" i="1"/>
  <c r="E14" i="1"/>
  <c r="F14" i="1"/>
  <c r="G14" i="1"/>
  <c r="H14" i="1"/>
  <c r="I14" i="1"/>
  <c r="B14" i="1" s="1"/>
  <c r="D15" i="1"/>
  <c r="E15" i="1"/>
  <c r="F15" i="1"/>
  <c r="G15" i="1"/>
  <c r="H15" i="1"/>
  <c r="I15" i="1"/>
  <c r="D16" i="1"/>
  <c r="E16" i="1"/>
  <c r="F16" i="1"/>
  <c r="G16" i="1"/>
  <c r="H16" i="1"/>
  <c r="I16" i="1"/>
  <c r="D17" i="1"/>
  <c r="E17" i="1"/>
  <c r="F17" i="1"/>
  <c r="G17" i="1"/>
  <c r="H17" i="1"/>
  <c r="I17" i="1"/>
  <c r="D18" i="1"/>
  <c r="E18" i="1"/>
  <c r="F18" i="1"/>
  <c r="G18" i="1"/>
  <c r="H18" i="1"/>
  <c r="I18" i="1"/>
  <c r="D19" i="1"/>
  <c r="E19" i="1"/>
  <c r="F19" i="1"/>
  <c r="G19" i="1"/>
  <c r="H19" i="1"/>
  <c r="I19" i="1"/>
  <c r="D20" i="1"/>
  <c r="E20" i="1"/>
  <c r="F20" i="1"/>
  <c r="G20" i="1"/>
  <c r="H20" i="1"/>
  <c r="I20" i="1"/>
  <c r="D21" i="1"/>
  <c r="E21" i="1"/>
  <c r="F21" i="1"/>
  <c r="G21" i="1"/>
  <c r="B21" i="1" s="1"/>
  <c r="H21" i="1"/>
  <c r="I21" i="1"/>
  <c r="D22" i="1"/>
  <c r="E22" i="1"/>
  <c r="F22" i="1"/>
  <c r="G22" i="1"/>
  <c r="H22" i="1"/>
  <c r="I22" i="1"/>
  <c r="D23" i="1"/>
  <c r="H23" i="1"/>
  <c r="I23" i="1"/>
  <c r="D24" i="1"/>
  <c r="H24" i="1"/>
  <c r="C24" i="1"/>
  <c r="C23" i="1"/>
  <c r="B23" i="1" s="1"/>
  <c r="C22" i="1"/>
  <c r="C21" i="1"/>
  <c r="C20" i="1"/>
  <c r="C12" i="1"/>
  <c r="C13" i="1"/>
  <c r="C14" i="1"/>
  <c r="C15" i="1"/>
  <c r="B15" i="1" s="1"/>
  <c r="C16" i="1"/>
  <c r="C17" i="1"/>
  <c r="C18" i="1"/>
  <c r="C19" i="1"/>
  <c r="C11" i="1"/>
  <c r="D7" i="1"/>
  <c r="E7" i="1"/>
  <c r="F7" i="1"/>
  <c r="G7" i="1"/>
  <c r="H7" i="1"/>
  <c r="I7" i="1"/>
  <c r="D8" i="1"/>
  <c r="E8" i="1"/>
  <c r="F8" i="1"/>
  <c r="G8" i="1"/>
  <c r="H8" i="1"/>
  <c r="I8" i="1"/>
  <c r="D9" i="1"/>
  <c r="E9" i="1"/>
  <c r="F9" i="1"/>
  <c r="G9" i="1"/>
  <c r="H9" i="1"/>
  <c r="I9" i="1"/>
  <c r="C8" i="1"/>
  <c r="C9" i="1"/>
  <c r="C7" i="1"/>
  <c r="B22" i="1" l="1"/>
  <c r="B13" i="1"/>
  <c r="B11" i="1"/>
  <c r="B24" i="1"/>
  <c r="B10" i="1" s="1"/>
  <c r="B17" i="1"/>
  <c r="B19" i="1"/>
  <c r="B16" i="1"/>
  <c r="B7" i="1"/>
  <c r="B20" i="1"/>
  <c r="B18" i="1"/>
  <c r="B9" i="1"/>
  <c r="B8" i="1"/>
  <c r="D26" i="1"/>
  <c r="C26" i="1"/>
  <c r="B105" i="1" l="1"/>
  <c r="B89" i="1"/>
  <c r="B85" i="1"/>
  <c r="B84" i="1"/>
  <c r="B66" i="1"/>
  <c r="B70" i="1"/>
  <c r="B50" i="1"/>
  <c r="B46" i="1"/>
  <c r="B30" i="1"/>
  <c r="I10" i="1"/>
  <c r="H10" i="1"/>
  <c r="G10" i="1"/>
  <c r="F10" i="1"/>
  <c r="E10" i="1"/>
  <c r="D10" i="1"/>
  <c r="C10" i="1"/>
  <c r="B109" i="1"/>
  <c r="B125" i="1"/>
  <c r="B129" i="1"/>
  <c r="B144" i="1"/>
  <c r="B148" i="1"/>
  <c r="C168" i="1"/>
  <c r="B168" i="1"/>
  <c r="B208" i="1"/>
  <c r="B124" i="1"/>
  <c r="D148" i="1"/>
  <c r="B164" i="1"/>
  <c r="B188" i="1"/>
  <c r="B184" i="1"/>
  <c r="I188" i="1"/>
  <c r="H188" i="1"/>
  <c r="G188" i="1"/>
  <c r="F188" i="1"/>
  <c r="E188" i="1"/>
  <c r="D188" i="1"/>
  <c r="C188" i="1"/>
  <c r="C183" i="1" s="1"/>
  <c r="I228" i="1"/>
  <c r="C228" i="1"/>
  <c r="D228" i="1"/>
  <c r="E228" i="1"/>
  <c r="F228" i="1"/>
  <c r="G228" i="1"/>
  <c r="H228" i="1"/>
  <c r="B228" i="1"/>
  <c r="I244" i="1"/>
  <c r="C244" i="1"/>
  <c r="D244" i="1"/>
  <c r="B244" i="1"/>
  <c r="I262" i="1"/>
  <c r="C262" i="1"/>
  <c r="D262" i="1"/>
  <c r="E262" i="1"/>
  <c r="F262" i="1"/>
  <c r="G262" i="1"/>
  <c r="H262" i="1"/>
  <c r="B262" i="1"/>
  <c r="I258" i="1"/>
  <c r="H258" i="1"/>
  <c r="G258" i="1"/>
  <c r="G257" i="1" s="1"/>
  <c r="F258" i="1"/>
  <c r="E258" i="1"/>
  <c r="D258" i="1"/>
  <c r="C258" i="1"/>
  <c r="C257" i="1" s="1"/>
  <c r="B258" i="1"/>
  <c r="B257" i="1" s="1"/>
  <c r="I257" i="1"/>
  <c r="D240" i="1"/>
  <c r="I239" i="1"/>
  <c r="G240" i="1"/>
  <c r="G239" i="1" s="1"/>
  <c r="F240" i="1"/>
  <c r="C240" i="1"/>
  <c r="C239" i="1" s="1"/>
  <c r="B240" i="1"/>
  <c r="I224" i="1"/>
  <c r="I223" i="1" s="1"/>
  <c r="H224" i="1"/>
  <c r="G224" i="1"/>
  <c r="F224" i="1"/>
  <c r="F223" i="1" s="1"/>
  <c r="E224" i="1"/>
  <c r="E223" i="1" s="1"/>
  <c r="D224" i="1"/>
  <c r="D223" i="1" s="1"/>
  <c r="C224" i="1"/>
  <c r="B224" i="1"/>
  <c r="I204" i="1"/>
  <c r="H204" i="1"/>
  <c r="F204" i="1"/>
  <c r="E204" i="1"/>
  <c r="D204" i="1"/>
  <c r="C204" i="1"/>
  <c r="B204" i="1"/>
  <c r="I184" i="1"/>
  <c r="H184" i="1"/>
  <c r="G184" i="1"/>
  <c r="F184" i="1"/>
  <c r="E184" i="1"/>
  <c r="D184" i="1"/>
  <c r="D183" i="1" s="1"/>
  <c r="C184" i="1"/>
  <c r="I164" i="1"/>
  <c r="H164" i="1"/>
  <c r="G164" i="1"/>
  <c r="F164" i="1"/>
  <c r="E164" i="1"/>
  <c r="D164" i="1"/>
  <c r="C164" i="1"/>
  <c r="C163" i="1" s="1"/>
  <c r="I144" i="1"/>
  <c r="H144" i="1"/>
  <c r="F144" i="1"/>
  <c r="D144" i="1"/>
  <c r="D143" i="1" s="1"/>
  <c r="C144" i="1"/>
  <c r="I125" i="1"/>
  <c r="H125" i="1"/>
  <c r="F125" i="1"/>
  <c r="E125" i="1"/>
  <c r="D125" i="1"/>
  <c r="C125" i="1"/>
  <c r="I105" i="1"/>
  <c r="H105" i="1"/>
  <c r="G105" i="1"/>
  <c r="F105" i="1"/>
  <c r="E105" i="1"/>
  <c r="D105" i="1"/>
  <c r="C105" i="1"/>
  <c r="B104" i="1"/>
  <c r="I85" i="1"/>
  <c r="H85" i="1"/>
  <c r="G85" i="1"/>
  <c r="E85" i="1"/>
  <c r="D85" i="1"/>
  <c r="C85" i="1"/>
  <c r="I66" i="1"/>
  <c r="H66" i="1"/>
  <c r="F66" i="1"/>
  <c r="E66" i="1"/>
  <c r="D66" i="1"/>
  <c r="C66" i="1"/>
  <c r="B65" i="1"/>
  <c r="I46" i="1"/>
  <c r="H46" i="1"/>
  <c r="G46" i="1"/>
  <c r="F46" i="1"/>
  <c r="E46" i="1"/>
  <c r="D46" i="1"/>
  <c r="C46" i="1"/>
  <c r="I26" i="1"/>
  <c r="H26" i="1"/>
  <c r="B26" i="1"/>
  <c r="B25" i="1" s="1"/>
  <c r="B6" i="1"/>
  <c r="B5" i="1" s="1"/>
  <c r="I6" i="1"/>
  <c r="I5" i="1" s="1"/>
  <c r="H6" i="1"/>
  <c r="G6" i="1"/>
  <c r="F6" i="1"/>
  <c r="E6" i="1"/>
  <c r="E5" i="1" s="1"/>
  <c r="D6" i="1"/>
  <c r="C6" i="1"/>
  <c r="B223" i="1" l="1"/>
  <c r="B239" i="1"/>
  <c r="D5" i="1"/>
  <c r="B45" i="1"/>
  <c r="B203" i="1"/>
  <c r="G183" i="1"/>
  <c r="F257" i="1"/>
  <c r="B183" i="1"/>
  <c r="B143" i="1"/>
  <c r="H223" i="1"/>
  <c r="B163" i="1"/>
  <c r="H257" i="1"/>
  <c r="H5" i="1"/>
  <c r="H239" i="1"/>
  <c r="H183" i="1"/>
  <c r="E183" i="1"/>
  <c r="I183" i="1"/>
  <c r="D239" i="1"/>
  <c r="D257" i="1"/>
  <c r="D84" i="1"/>
  <c r="G223" i="1"/>
  <c r="F239" i="1"/>
  <c r="F183" i="1"/>
  <c r="F5" i="1"/>
  <c r="C223" i="1"/>
  <c r="E257" i="1"/>
  <c r="C5" i="1"/>
  <c r="G5" i="1"/>
  <c r="I208" i="1"/>
  <c r="I203" i="1" s="1"/>
  <c r="H208" i="1"/>
  <c r="H203" i="1" s="1"/>
  <c r="G208" i="1"/>
  <c r="G203" i="1" s="1"/>
  <c r="F208" i="1"/>
  <c r="F203" i="1" s="1"/>
  <c r="E208" i="1"/>
  <c r="E203" i="1" s="1"/>
  <c r="D208" i="1"/>
  <c r="D203" i="1" s="1"/>
  <c r="C208" i="1"/>
  <c r="C203" i="1" s="1"/>
  <c r="I168" i="1"/>
  <c r="I163" i="1" s="1"/>
  <c r="H168" i="1"/>
  <c r="H163" i="1" s="1"/>
  <c r="G168" i="1"/>
  <c r="G163" i="1" s="1"/>
  <c r="F168" i="1"/>
  <c r="F163" i="1" s="1"/>
  <c r="E168" i="1"/>
  <c r="E163" i="1" s="1"/>
  <c r="D168" i="1"/>
  <c r="D163" i="1" s="1"/>
  <c r="I148" i="1"/>
  <c r="I143" i="1" s="1"/>
  <c r="H148" i="1"/>
  <c r="H143" i="1" s="1"/>
  <c r="F148" i="1"/>
  <c r="F143" i="1" s="1"/>
  <c r="E148" i="1"/>
  <c r="E143" i="1" s="1"/>
  <c r="C148" i="1"/>
  <c r="C143" i="1" s="1"/>
  <c r="I129" i="1"/>
  <c r="I124" i="1" s="1"/>
  <c r="H129" i="1"/>
  <c r="H124" i="1" s="1"/>
  <c r="G129" i="1"/>
  <c r="G124" i="1" s="1"/>
  <c r="F129" i="1"/>
  <c r="F124" i="1" s="1"/>
  <c r="E129" i="1"/>
  <c r="E124" i="1" s="1"/>
  <c r="D129" i="1"/>
  <c r="D124" i="1" s="1"/>
  <c r="C129" i="1"/>
  <c r="C124" i="1" s="1"/>
  <c r="I109" i="1"/>
  <c r="I104" i="1" s="1"/>
  <c r="H109" i="1"/>
  <c r="H104" i="1" s="1"/>
  <c r="G109" i="1"/>
  <c r="G104" i="1" s="1"/>
  <c r="F109" i="1"/>
  <c r="F104" i="1" s="1"/>
  <c r="E109" i="1"/>
  <c r="E104" i="1" s="1"/>
  <c r="D109" i="1"/>
  <c r="D104" i="1" s="1"/>
  <c r="C109" i="1"/>
  <c r="C104" i="1" s="1"/>
  <c r="I89" i="1"/>
  <c r="I84" i="1" s="1"/>
  <c r="H89" i="1"/>
  <c r="H84" i="1" s="1"/>
  <c r="G89" i="1"/>
  <c r="G84" i="1" s="1"/>
  <c r="F89" i="1"/>
  <c r="F84" i="1" s="1"/>
  <c r="E89" i="1"/>
  <c r="E84" i="1" s="1"/>
  <c r="D89" i="1"/>
  <c r="C89" i="1"/>
  <c r="C84" i="1" s="1"/>
  <c r="I70" i="1"/>
  <c r="I65" i="1" s="1"/>
  <c r="H70" i="1"/>
  <c r="H65" i="1" s="1"/>
  <c r="G70" i="1"/>
  <c r="G65" i="1" s="1"/>
  <c r="F70" i="1"/>
  <c r="F65" i="1" s="1"/>
  <c r="E70" i="1"/>
  <c r="E65" i="1" s="1"/>
  <c r="D70" i="1"/>
  <c r="D65" i="1" s="1"/>
  <c r="C70" i="1"/>
  <c r="C65" i="1" s="1"/>
  <c r="I50" i="1"/>
  <c r="I45" i="1" s="1"/>
  <c r="H50" i="1"/>
  <c r="H45" i="1" s="1"/>
  <c r="G50" i="1"/>
  <c r="G45" i="1" s="1"/>
  <c r="F50" i="1"/>
  <c r="F45" i="1" s="1"/>
  <c r="E50" i="1"/>
  <c r="E45" i="1" s="1"/>
  <c r="D50" i="1"/>
  <c r="D45" i="1" s="1"/>
  <c r="C50" i="1"/>
  <c r="C45" i="1" s="1"/>
  <c r="I30" i="1"/>
  <c r="I25" i="1" s="1"/>
  <c r="H30" i="1"/>
  <c r="H25" i="1" s="1"/>
  <c r="G30" i="1"/>
  <c r="G25" i="1" s="1"/>
  <c r="F30" i="1"/>
  <c r="F25" i="1" s="1"/>
  <c r="E30" i="1"/>
  <c r="E25" i="1" s="1"/>
  <c r="D30" i="1"/>
  <c r="D25" i="1" s="1"/>
  <c r="C30" i="1"/>
  <c r="C25" i="1" s="1"/>
</calcChain>
</file>

<file path=xl/sharedStrings.xml><?xml version="1.0" encoding="utf-8"?>
<sst xmlns="http://schemas.openxmlformats.org/spreadsheetml/2006/main" count="984" uniqueCount="47">
  <si>
    <t>Total</t>
  </si>
  <si>
    <t>Organización campesina</t>
  </si>
  <si>
    <t xml:space="preserve">   Menores de 0.50</t>
  </si>
  <si>
    <t xml:space="preserve">   De 0.50 y más</t>
  </si>
  <si>
    <t>Bocas del Toro</t>
  </si>
  <si>
    <t>Coclé</t>
  </si>
  <si>
    <t>Colón</t>
  </si>
  <si>
    <t>Chiriquí</t>
  </si>
  <si>
    <t>Darién</t>
  </si>
  <si>
    <t>Herrera</t>
  </si>
  <si>
    <t>Los  Santos</t>
  </si>
  <si>
    <t>Panamá</t>
  </si>
  <si>
    <t>Veraguas</t>
  </si>
  <si>
    <t>Comarca Kuna Yala</t>
  </si>
  <si>
    <t>Comarca Emberá</t>
  </si>
  <si>
    <t>Comarca Ngäbe Buglé</t>
  </si>
  <si>
    <t>Menos de 0.10</t>
  </si>
  <si>
    <t>0.10 - 0.19</t>
  </si>
  <si>
    <t>0.20 - 0.49</t>
  </si>
  <si>
    <t>0.50 - 0.99</t>
  </si>
  <si>
    <t>1.00 - 1.99</t>
  </si>
  <si>
    <t>2.00 - 2.99</t>
  </si>
  <si>
    <t>3.00 - 3.99</t>
  </si>
  <si>
    <t>4.00 - 4.99</t>
  </si>
  <si>
    <t>5.00 - 9.99</t>
  </si>
  <si>
    <t>10.00 - 19.99</t>
  </si>
  <si>
    <t>20.00 - 49.99</t>
  </si>
  <si>
    <t>50.00 - 99.99</t>
  </si>
  <si>
    <t>100.00 - 199.99</t>
  </si>
  <si>
    <t>200.00 - 499.99</t>
  </si>
  <si>
    <t>500.00 - 999.99</t>
  </si>
  <si>
    <t>1,000.00 - 2,499.99</t>
  </si>
  <si>
    <t>2,500.00 y más</t>
  </si>
  <si>
    <t xml:space="preserve">Persona natural </t>
  </si>
  <si>
    <t>Empresa o sociedad legal</t>
  </si>
  <si>
    <t>Cooperativa campesina</t>
  </si>
  <si>
    <t>Organización No Gubernamental</t>
  </si>
  <si>
    <t>Instituciones Sin Fines de Lucro</t>
  </si>
  <si>
    <t>Fincas mixtas o estatales</t>
  </si>
  <si>
    <t xml:space="preserve"> - Cantidad nula o cero.</t>
  </si>
  <si>
    <t>-</t>
  </si>
  <si>
    <t>Cuadro 5. SUPERFICIE DE LAS EXPLOTACIONES AGROPECUARIAS EN LA REPÚBLICA, POR CONDICIÓN JURÍDICA DEL PRODUCTOR, SEGÚN PROVINCIA, COMARCA INDÍGENA Y TAMAÑO DE LA EXPLOTACIÓN: 
VIII CENSO NACIONAL AGROPECUARIO 2024</t>
  </si>
  <si>
    <t>Condición jurídica del productor (a)</t>
  </si>
  <si>
    <t>Panamá Oeste</t>
  </si>
  <si>
    <t>TOTAL</t>
  </si>
  <si>
    <t>Provincia, comarca indígena y tamaño de la explotación 
(En hectáreas)</t>
  </si>
  <si>
    <t>Superficie de las explotaciones agropecuarias (en hectáreas)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</si>
</sst>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/>
    <xf numFmtId="0" fontId="4" fillId="0" borderId="0" xfId="0" applyFont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0" xfId="0" applyNumberFormat="1" applyFont="1" applyFill="1"/>
    <xf numFmtId="4" fontId="4" fillId="0" borderId="2" xfId="0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horizontal="lef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5"/>
  <sheetViews>
    <sheetView showGridLines="0" tabSelected="1" zoomScale="85" zoomScaleNormal="85" zoomScaleSheetLayoutView="100" workbookViewId="0">
      <selection activeCell="A2" sqref="A2:A4"/>
    </sheetView>
  </sheetViews>
  <sheetFormatPr baseColWidth="10" defaultColWidth="11" defaultRowHeight="12.75" x14ac:dyDescent="0.2"/>
  <cols>
    <col min="1" max="1" width="21.5703125" style="5" customWidth="1"/>
    <col min="2" max="2" width="12" style="4" customWidth="1"/>
    <col min="3" max="3" width="12" style="23" customWidth="1"/>
    <col min="4" max="4" width="10.5703125" style="23" customWidth="1"/>
    <col min="5" max="5" width="11.140625" style="23" customWidth="1"/>
    <col min="6" max="6" width="13" style="23" customWidth="1"/>
    <col min="7" max="7" width="14.85546875" style="4" customWidth="1"/>
    <col min="8" max="8" width="12.7109375" style="4" customWidth="1"/>
    <col min="9" max="9" width="9.7109375" style="4" customWidth="1"/>
    <col min="10" max="10" width="11" style="1" customWidth="1"/>
    <col min="11" max="11" width="11.7109375" style="2" bestFit="1" customWidth="1"/>
    <col min="12" max="12" width="11" style="2"/>
    <col min="13" max="20" width="11" style="10"/>
    <col min="21" max="16384" width="11" style="2"/>
  </cols>
  <sheetData>
    <row r="1" spans="1:11" ht="60" customHeight="1" x14ac:dyDescent="0.2">
      <c r="A1" s="27" t="s">
        <v>41</v>
      </c>
      <c r="B1" s="27"/>
      <c r="C1" s="27"/>
      <c r="D1" s="27"/>
      <c r="E1" s="27"/>
      <c r="F1" s="27"/>
      <c r="G1" s="27"/>
      <c r="H1" s="27"/>
      <c r="I1" s="27"/>
    </row>
    <row r="2" spans="1:11" ht="30" customHeight="1" x14ac:dyDescent="0.2">
      <c r="A2" s="28" t="s">
        <v>45</v>
      </c>
      <c r="B2" s="32" t="s">
        <v>46</v>
      </c>
      <c r="C2" s="32"/>
      <c r="D2" s="32"/>
      <c r="E2" s="32"/>
      <c r="F2" s="32"/>
      <c r="G2" s="32"/>
      <c r="H2" s="32"/>
      <c r="I2" s="33"/>
    </row>
    <row r="3" spans="1:11" ht="30" customHeight="1" x14ac:dyDescent="0.2">
      <c r="A3" s="29"/>
      <c r="B3" s="30" t="s">
        <v>0</v>
      </c>
      <c r="C3" s="30" t="s">
        <v>42</v>
      </c>
      <c r="D3" s="30"/>
      <c r="E3" s="30"/>
      <c r="F3" s="30"/>
      <c r="G3" s="30"/>
      <c r="H3" s="30"/>
      <c r="I3" s="31"/>
    </row>
    <row r="4" spans="1:11" ht="50.1" customHeight="1" x14ac:dyDescent="0.2">
      <c r="A4" s="29"/>
      <c r="B4" s="30"/>
      <c r="C4" s="12" t="s">
        <v>33</v>
      </c>
      <c r="D4" s="12" t="s">
        <v>34</v>
      </c>
      <c r="E4" s="12" t="s">
        <v>35</v>
      </c>
      <c r="F4" s="12" t="s">
        <v>1</v>
      </c>
      <c r="G4" s="12" t="s">
        <v>36</v>
      </c>
      <c r="H4" s="12" t="s">
        <v>37</v>
      </c>
      <c r="I4" s="13" t="s">
        <v>38</v>
      </c>
    </row>
    <row r="5" spans="1:11" ht="23.1" customHeight="1" x14ac:dyDescent="0.2">
      <c r="A5" s="11" t="s">
        <v>44</v>
      </c>
      <c r="B5" s="14">
        <f>SUM(B6,B10)</f>
        <v>2561672.1300000008</v>
      </c>
      <c r="C5" s="14">
        <f t="shared" ref="C5:H5" si="0">SUM(C6,C10)</f>
        <v>2154627.2300000009</v>
      </c>
      <c r="D5" s="14">
        <f t="shared" si="0"/>
        <v>354046.62999999995</v>
      </c>
      <c r="E5" s="14">
        <f t="shared" si="0"/>
        <v>4455.34</v>
      </c>
      <c r="F5" s="14">
        <f t="shared" si="0"/>
        <v>4176.8600000000006</v>
      </c>
      <c r="G5" s="15">
        <f t="shared" si="0"/>
        <v>2196.17</v>
      </c>
      <c r="H5" s="15">
        <f t="shared" si="0"/>
        <v>32864.53</v>
      </c>
      <c r="I5" s="16">
        <f>SUM(I6,I10)</f>
        <v>9305.3700000000008</v>
      </c>
      <c r="J5" s="3"/>
      <c r="K5" s="4"/>
    </row>
    <row r="6" spans="1:11" ht="23.1" customHeight="1" x14ac:dyDescent="0.2">
      <c r="A6" s="25" t="s">
        <v>2</v>
      </c>
      <c r="B6" s="15">
        <f>SUM(B7:B9)</f>
        <v>11514.199999999997</v>
      </c>
      <c r="C6" s="15">
        <f t="shared" ref="C6:I6" si="1">SUM(C7:C9)</f>
        <v>11437.269999999995</v>
      </c>
      <c r="D6" s="15">
        <f t="shared" si="1"/>
        <v>11.469999999999999</v>
      </c>
      <c r="E6" s="15">
        <f t="shared" si="1"/>
        <v>2.1800000000000002</v>
      </c>
      <c r="F6" s="15">
        <f t="shared" si="1"/>
        <v>3.6</v>
      </c>
      <c r="G6" s="15">
        <f t="shared" si="1"/>
        <v>2.11</v>
      </c>
      <c r="H6" s="15">
        <f t="shared" si="1"/>
        <v>11.150000000000002</v>
      </c>
      <c r="I6" s="16">
        <f t="shared" si="1"/>
        <v>46.420000000000009</v>
      </c>
    </row>
    <row r="7" spans="1:11" ht="17.100000000000001" customHeight="1" x14ac:dyDescent="0.2">
      <c r="A7" s="26" t="s">
        <v>16</v>
      </c>
      <c r="B7" s="15">
        <f>SUM(C7:I7)</f>
        <v>3570.1299999999951</v>
      </c>
      <c r="C7" s="14">
        <f>SUM(C27,C47,C67,C86,C106,C126,C145,C165,C185,C205,C225,C241,C259)</f>
        <v>3558.4199999999951</v>
      </c>
      <c r="D7" s="14">
        <f t="shared" ref="D7:I7" si="2">SUM(D27,D47,D67,D86,D106,D126,D145,D165,D185,D205,D225,D241,D259)</f>
        <v>2.15</v>
      </c>
      <c r="E7" s="14">
        <f t="shared" si="2"/>
        <v>0.29000000000000004</v>
      </c>
      <c r="F7" s="14">
        <f t="shared" si="2"/>
        <v>0.27</v>
      </c>
      <c r="G7" s="14">
        <f t="shared" si="2"/>
        <v>0.44000000000000006</v>
      </c>
      <c r="H7" s="14">
        <f t="shared" si="2"/>
        <v>2.21</v>
      </c>
      <c r="I7" s="24">
        <f t="shared" si="2"/>
        <v>6.3500000000000014</v>
      </c>
    </row>
    <row r="8" spans="1:11" ht="17.100000000000001" customHeight="1" x14ac:dyDescent="0.2">
      <c r="A8" s="26" t="s">
        <v>17</v>
      </c>
      <c r="B8" s="15">
        <f t="shared" ref="B8:B24" si="3">SUM(C8:I8)</f>
        <v>1849.6399999999996</v>
      </c>
      <c r="C8" s="14">
        <f t="shared" ref="C8:I11" si="4">SUM(C28,C48,C68,C87,C107,C127,C146,C166,C186,C206,C226,C242,C260)</f>
        <v>1834.7999999999997</v>
      </c>
      <c r="D8" s="14">
        <f t="shared" si="4"/>
        <v>2.5999999999999996</v>
      </c>
      <c r="E8" s="14">
        <f t="shared" si="4"/>
        <v>0.34</v>
      </c>
      <c r="F8" s="14">
        <f t="shared" si="4"/>
        <v>0.4</v>
      </c>
      <c r="G8" s="14">
        <f t="shared" si="4"/>
        <v>0.44999999999999996</v>
      </c>
      <c r="H8" s="14">
        <f t="shared" si="4"/>
        <v>2.35</v>
      </c>
      <c r="I8" s="24">
        <f t="shared" si="4"/>
        <v>8.7000000000000011</v>
      </c>
    </row>
    <row r="9" spans="1:11" ht="17.100000000000001" customHeight="1" x14ac:dyDescent="0.2">
      <c r="A9" s="26" t="s">
        <v>18</v>
      </c>
      <c r="B9" s="15">
        <f t="shared" si="3"/>
        <v>6094.4300000000012</v>
      </c>
      <c r="C9" s="14">
        <f t="shared" si="4"/>
        <v>6044.05</v>
      </c>
      <c r="D9" s="14">
        <f t="shared" si="4"/>
        <v>6.72</v>
      </c>
      <c r="E9" s="14">
        <f t="shared" si="4"/>
        <v>1.55</v>
      </c>
      <c r="F9" s="14">
        <f t="shared" si="4"/>
        <v>2.93</v>
      </c>
      <c r="G9" s="14">
        <f t="shared" si="4"/>
        <v>1.22</v>
      </c>
      <c r="H9" s="14">
        <f t="shared" si="4"/>
        <v>6.5900000000000007</v>
      </c>
      <c r="I9" s="24">
        <f t="shared" si="4"/>
        <v>31.370000000000005</v>
      </c>
    </row>
    <row r="10" spans="1:11" ht="23.1" customHeight="1" x14ac:dyDescent="0.2">
      <c r="A10" s="25" t="s">
        <v>3</v>
      </c>
      <c r="B10" s="15">
        <f>SUM(B11:B24)</f>
        <v>2550157.9300000006</v>
      </c>
      <c r="C10" s="14">
        <f t="shared" ref="C10:H10" si="5">SUM(C11:C24)</f>
        <v>2143189.9600000009</v>
      </c>
      <c r="D10" s="14">
        <f t="shared" si="5"/>
        <v>354035.16</v>
      </c>
      <c r="E10" s="14">
        <f t="shared" si="5"/>
        <v>4453.16</v>
      </c>
      <c r="F10" s="14">
        <f t="shared" si="5"/>
        <v>4173.26</v>
      </c>
      <c r="G10" s="15">
        <f t="shared" si="5"/>
        <v>2194.06</v>
      </c>
      <c r="H10" s="15">
        <f t="shared" si="5"/>
        <v>32853.379999999997</v>
      </c>
      <c r="I10" s="16">
        <f>SUM(I11:I24)</f>
        <v>9258.9500000000007</v>
      </c>
    </row>
    <row r="11" spans="1:11" ht="17.100000000000001" customHeight="1" x14ac:dyDescent="0.2">
      <c r="A11" s="26" t="s">
        <v>19</v>
      </c>
      <c r="B11" s="15">
        <f t="shared" si="3"/>
        <v>17195.090000000007</v>
      </c>
      <c r="C11" s="14">
        <f t="shared" si="4"/>
        <v>17042.340000000007</v>
      </c>
      <c r="D11" s="14">
        <f t="shared" ref="D11:I11" si="6">SUM(D31,D51,D71,D90,D110,D130,D149,D169,D189,D209,D229,D245,D263)</f>
        <v>18.68</v>
      </c>
      <c r="E11" s="14">
        <f t="shared" si="6"/>
        <v>5.0400000000000009</v>
      </c>
      <c r="F11" s="14">
        <f t="shared" si="6"/>
        <v>8.0499999999999989</v>
      </c>
      <c r="G11" s="14">
        <f t="shared" si="6"/>
        <v>5.6099999999999994</v>
      </c>
      <c r="H11" s="14">
        <f t="shared" si="6"/>
        <v>20.21</v>
      </c>
      <c r="I11" s="24">
        <f t="shared" si="6"/>
        <v>95.160000000000011</v>
      </c>
    </row>
    <row r="12" spans="1:11" ht="17.100000000000001" customHeight="1" x14ac:dyDescent="0.2">
      <c r="A12" s="26" t="s">
        <v>20</v>
      </c>
      <c r="B12" s="15">
        <f t="shared" si="3"/>
        <v>47830.190000000097</v>
      </c>
      <c r="C12" s="14">
        <f t="shared" ref="C12:I12" si="7">SUM(C32,C52,C72,C91,C111,C131,C150,C170,C190,C210,C230,C246,C264)</f>
        <v>47402.070000000094</v>
      </c>
      <c r="D12" s="14">
        <f t="shared" si="7"/>
        <v>71.58</v>
      </c>
      <c r="E12" s="14">
        <f t="shared" si="7"/>
        <v>20.93</v>
      </c>
      <c r="F12" s="14">
        <f t="shared" si="7"/>
        <v>29.72</v>
      </c>
      <c r="G12" s="14">
        <f t="shared" si="7"/>
        <v>21.400000000000002</v>
      </c>
      <c r="H12" s="14">
        <f t="shared" si="7"/>
        <v>58</v>
      </c>
      <c r="I12" s="24">
        <f t="shared" si="7"/>
        <v>226.48999999999995</v>
      </c>
    </row>
    <row r="13" spans="1:11" ht="17.100000000000001" customHeight="1" x14ac:dyDescent="0.2">
      <c r="A13" s="26" t="s">
        <v>21</v>
      </c>
      <c r="B13" s="15">
        <f t="shared" si="3"/>
        <v>40995.019999999975</v>
      </c>
      <c r="C13" s="14">
        <f t="shared" ref="C13:I13" si="8">SUM(C33,C53,C73,C92,C112,C132,C151,C171,C191,C211,C231,C247,C265)</f>
        <v>40684.659999999967</v>
      </c>
      <c r="D13" s="14">
        <f t="shared" si="8"/>
        <v>113.19</v>
      </c>
      <c r="E13" s="14">
        <f t="shared" si="8"/>
        <v>4</v>
      </c>
      <c r="F13" s="14">
        <f t="shared" si="8"/>
        <v>14.33</v>
      </c>
      <c r="G13" s="14">
        <f t="shared" si="8"/>
        <v>22.5</v>
      </c>
      <c r="H13" s="14">
        <f t="shared" si="8"/>
        <v>30.009999999999998</v>
      </c>
      <c r="I13" s="24">
        <f t="shared" si="8"/>
        <v>126.32999999999998</v>
      </c>
    </row>
    <row r="14" spans="1:11" ht="17.100000000000001" customHeight="1" x14ac:dyDescent="0.2">
      <c r="A14" s="26" t="s">
        <v>22</v>
      </c>
      <c r="B14" s="15">
        <f t="shared" si="3"/>
        <v>34655.809999999983</v>
      </c>
      <c r="C14" s="14">
        <f t="shared" ref="C14:I14" si="9">SUM(C34,C54,C74,C93,C113,C133,C152,C172,C192,C212,C232,C248,C266)</f>
        <v>34305.439999999988</v>
      </c>
      <c r="D14" s="14">
        <f t="shared" si="9"/>
        <v>168.31</v>
      </c>
      <c r="E14" s="14">
        <f t="shared" si="9"/>
        <v>19.3</v>
      </c>
      <c r="F14" s="14">
        <f t="shared" si="9"/>
        <v>37.56</v>
      </c>
      <c r="G14" s="14">
        <f t="shared" si="9"/>
        <v>19.95</v>
      </c>
      <c r="H14" s="14">
        <f t="shared" si="9"/>
        <v>19.25</v>
      </c>
      <c r="I14" s="24">
        <f t="shared" si="9"/>
        <v>86</v>
      </c>
    </row>
    <row r="15" spans="1:11" ht="17.100000000000001" customHeight="1" x14ac:dyDescent="0.2">
      <c r="A15" s="26" t="s">
        <v>23</v>
      </c>
      <c r="B15" s="15">
        <f t="shared" si="3"/>
        <v>25717.699999999975</v>
      </c>
      <c r="C15" s="14">
        <f t="shared" ref="C15:I15" si="10">SUM(C35,C55,C75,C94,C114,C134,C153,C173,C193,C213,C233,C249,C267)</f>
        <v>25452.699999999975</v>
      </c>
      <c r="D15" s="14">
        <f t="shared" si="10"/>
        <v>123.19999999999999</v>
      </c>
      <c r="E15" s="14">
        <f t="shared" si="10"/>
        <v>25.25</v>
      </c>
      <c r="F15" s="14">
        <f t="shared" si="10"/>
        <v>8</v>
      </c>
      <c r="G15" s="14">
        <f t="shared" si="10"/>
        <v>30.2</v>
      </c>
      <c r="H15" s="14">
        <f t="shared" si="10"/>
        <v>21</v>
      </c>
      <c r="I15" s="24">
        <f t="shared" si="10"/>
        <v>57.35</v>
      </c>
    </row>
    <row r="16" spans="1:11" ht="17.100000000000001" customHeight="1" x14ac:dyDescent="0.2">
      <c r="A16" s="26" t="s">
        <v>24</v>
      </c>
      <c r="B16" s="15">
        <f t="shared" si="3"/>
        <v>108226.17000000009</v>
      </c>
      <c r="C16" s="14">
        <f t="shared" ref="C16:I16" si="11">SUM(C36,C56,C76,C95,C115,C135,C154,C174,C194,C214,C234,C250,C268)</f>
        <v>106812.2600000001</v>
      </c>
      <c r="D16" s="14">
        <f t="shared" si="11"/>
        <v>895.17000000000007</v>
      </c>
      <c r="E16" s="14">
        <f t="shared" si="11"/>
        <v>45.75</v>
      </c>
      <c r="F16" s="14">
        <f t="shared" si="11"/>
        <v>83</v>
      </c>
      <c r="G16" s="14">
        <f t="shared" si="11"/>
        <v>56.4</v>
      </c>
      <c r="H16" s="14">
        <f t="shared" si="11"/>
        <v>95.19</v>
      </c>
      <c r="I16" s="24">
        <f t="shared" si="11"/>
        <v>238.4</v>
      </c>
    </row>
    <row r="17" spans="1:10" ht="17.100000000000001" customHeight="1" x14ac:dyDescent="0.2">
      <c r="A17" s="26" t="s">
        <v>25</v>
      </c>
      <c r="B17" s="15">
        <f t="shared" si="3"/>
        <v>164486.09</v>
      </c>
      <c r="C17" s="14">
        <f t="shared" ref="C17:I17" si="12">SUM(C37,C57,C77,C96,C116,C136,C155,C175,C195,C215,C235,C251,C269)</f>
        <v>161660.94999999998</v>
      </c>
      <c r="D17" s="14">
        <f t="shared" si="12"/>
        <v>2104.42</v>
      </c>
      <c r="E17" s="14">
        <f t="shared" si="12"/>
        <v>53</v>
      </c>
      <c r="F17" s="14">
        <f t="shared" si="12"/>
        <v>117.1</v>
      </c>
      <c r="G17" s="14">
        <f t="shared" si="12"/>
        <v>62</v>
      </c>
      <c r="H17" s="14">
        <f t="shared" si="12"/>
        <v>184.22</v>
      </c>
      <c r="I17" s="24">
        <f t="shared" si="12"/>
        <v>304.39999999999998</v>
      </c>
    </row>
    <row r="18" spans="1:10" ht="17.100000000000001" customHeight="1" x14ac:dyDescent="0.2">
      <c r="A18" s="26" t="s">
        <v>26</v>
      </c>
      <c r="B18" s="15">
        <f t="shared" si="3"/>
        <v>355669.26000000018</v>
      </c>
      <c r="C18" s="14">
        <f t="shared" ref="C18:I18" si="13">SUM(C38,C58,C78,C97,C117,C137,C156,C176,C196,C216,C236,C252,C270)</f>
        <v>345716.75000000017</v>
      </c>
      <c r="D18" s="14">
        <f t="shared" si="13"/>
        <v>8375.3700000000026</v>
      </c>
      <c r="E18" s="14">
        <f t="shared" si="13"/>
        <v>280.64</v>
      </c>
      <c r="F18" s="14">
        <f t="shared" si="13"/>
        <v>102</v>
      </c>
      <c r="G18" s="14">
        <f t="shared" si="13"/>
        <v>124</v>
      </c>
      <c r="H18" s="14">
        <f t="shared" si="13"/>
        <v>290.5</v>
      </c>
      <c r="I18" s="24">
        <f t="shared" si="13"/>
        <v>780</v>
      </c>
    </row>
    <row r="19" spans="1:10" ht="17.100000000000001" customHeight="1" x14ac:dyDescent="0.2">
      <c r="A19" s="26" t="s">
        <v>27</v>
      </c>
      <c r="B19" s="15">
        <f t="shared" si="3"/>
        <v>355858.47000000015</v>
      </c>
      <c r="C19" s="14">
        <f t="shared" ref="C19:I19" si="14">SUM(C39,C59,C79,C98,C118,C138,C157,C177,C197,C217,C237,C253,C271)</f>
        <v>336841.39000000013</v>
      </c>
      <c r="D19" s="14">
        <f t="shared" si="14"/>
        <v>16576.059999999998</v>
      </c>
      <c r="E19" s="14">
        <f t="shared" si="14"/>
        <v>294</v>
      </c>
      <c r="F19" s="14">
        <f t="shared" si="14"/>
        <v>401.5</v>
      </c>
      <c r="G19" s="14">
        <f t="shared" si="14"/>
        <v>427</v>
      </c>
      <c r="H19" s="14">
        <f t="shared" si="14"/>
        <v>426</v>
      </c>
      <c r="I19" s="24">
        <f t="shared" si="14"/>
        <v>892.52</v>
      </c>
    </row>
    <row r="20" spans="1:10" ht="17.100000000000001" customHeight="1" x14ac:dyDescent="0.2">
      <c r="A20" s="26" t="s">
        <v>28</v>
      </c>
      <c r="B20" s="15">
        <f t="shared" si="3"/>
        <v>319739.60000000003</v>
      </c>
      <c r="C20" s="14">
        <f>SUM(C40,C60,C80,C99,C119,C139,C158,C178,C198,C218,C254,C272)</f>
        <v>285197.48000000004</v>
      </c>
      <c r="D20" s="14">
        <f t="shared" ref="D20:I20" si="15">SUM(D40,D60,D80,D99,D119,D139,D158,D178,D198,D218,D254,D272)</f>
        <v>32020.17</v>
      </c>
      <c r="E20" s="14">
        <f t="shared" si="15"/>
        <v>608.25</v>
      </c>
      <c r="F20" s="14">
        <f t="shared" si="15"/>
        <v>501</v>
      </c>
      <c r="G20" s="14">
        <f t="shared" si="15"/>
        <v>160</v>
      </c>
      <c r="H20" s="14">
        <f t="shared" si="15"/>
        <v>309</v>
      </c>
      <c r="I20" s="24">
        <f t="shared" si="15"/>
        <v>943.7</v>
      </c>
    </row>
    <row r="21" spans="1:10" ht="17.100000000000001" customHeight="1" x14ac:dyDescent="0.2">
      <c r="A21" s="26" t="s">
        <v>29</v>
      </c>
      <c r="B21" s="15">
        <f t="shared" si="3"/>
        <v>375046.13999999996</v>
      </c>
      <c r="C21" s="14">
        <f>SUM(C41,C61,C81,C100,C120,C140,C159,C179,C199,C219,C255,C273)</f>
        <v>304572.82999999996</v>
      </c>
      <c r="D21" s="14">
        <f t="shared" ref="D21:I21" si="16">SUM(D41,D61,D81,D100,D120,D140,D159,D179,D199,D219,D255,D273)</f>
        <v>65158.310000000005</v>
      </c>
      <c r="E21" s="14">
        <f t="shared" si="16"/>
        <v>870</v>
      </c>
      <c r="F21" s="14">
        <f t="shared" si="16"/>
        <v>559</v>
      </c>
      <c r="G21" s="14">
        <f t="shared" si="16"/>
        <v>551</v>
      </c>
      <c r="H21" s="14">
        <f t="shared" si="16"/>
        <v>850</v>
      </c>
      <c r="I21" s="24">
        <f t="shared" si="16"/>
        <v>2485</v>
      </c>
    </row>
    <row r="22" spans="1:10" ht="17.100000000000001" customHeight="1" x14ac:dyDescent="0.2">
      <c r="A22" s="26" t="s">
        <v>30</v>
      </c>
      <c r="B22" s="15">
        <f t="shared" si="3"/>
        <v>257523.02000000002</v>
      </c>
      <c r="C22" s="14">
        <f>SUM(C42,C62,C82,C101,C121,C141,C160,C180,C200,C220,C256,C274)</f>
        <v>180320.87000000002</v>
      </c>
      <c r="D22" s="14">
        <f t="shared" ref="D22:I22" si="17">SUM(D42,D62,D82,D101,D121,D141,D160,D180,D200,D220,D256,D274)</f>
        <v>69375.549999999988</v>
      </c>
      <c r="E22" s="14">
        <f t="shared" si="17"/>
        <v>2227</v>
      </c>
      <c r="F22" s="14">
        <f t="shared" si="17"/>
        <v>2312</v>
      </c>
      <c r="G22" s="14">
        <f t="shared" si="17"/>
        <v>714</v>
      </c>
      <c r="H22" s="14">
        <f t="shared" si="17"/>
        <v>550</v>
      </c>
      <c r="I22" s="24">
        <f t="shared" si="17"/>
        <v>2023.6</v>
      </c>
    </row>
    <row r="23" spans="1:10" ht="17.100000000000001" customHeight="1" x14ac:dyDescent="0.2">
      <c r="A23" s="26" t="s">
        <v>31</v>
      </c>
      <c r="B23" s="15">
        <f t="shared" si="3"/>
        <v>228990.12</v>
      </c>
      <c r="C23" s="14">
        <f>SUM(C43,C63,C83,C102,C122,C142,C161,C181,C201,C221)</f>
        <v>162508.22</v>
      </c>
      <c r="D23" s="14">
        <f t="shared" ref="D23:I23" si="18">SUM(D43,D63,D83,D102,D122,D142,D161,D181,D201,D221)</f>
        <v>65481.899999999994</v>
      </c>
      <c r="E23" s="15" t="s">
        <v>40</v>
      </c>
      <c r="F23" s="15" t="s">
        <v>40</v>
      </c>
      <c r="G23" s="15" t="s">
        <v>40</v>
      </c>
      <c r="H23" s="14">
        <f t="shared" si="18"/>
        <v>0</v>
      </c>
      <c r="I23" s="24">
        <f t="shared" si="18"/>
        <v>1000</v>
      </c>
    </row>
    <row r="24" spans="1:10" ht="17.100000000000001" customHeight="1" x14ac:dyDescent="0.2">
      <c r="A24" s="26" t="s">
        <v>32</v>
      </c>
      <c r="B24" s="15">
        <f t="shared" si="3"/>
        <v>218225.25</v>
      </c>
      <c r="C24" s="14">
        <f>SUM(C44,C64,C103,C123,C162,C182,C202,C222,C238)</f>
        <v>94672</v>
      </c>
      <c r="D24" s="14">
        <f t="shared" ref="D24:H24" si="19">SUM(D44,D64,D103,D123,D162,D182,D202,D222,D238)</f>
        <v>93553.25</v>
      </c>
      <c r="E24" s="15" t="s">
        <v>40</v>
      </c>
      <c r="F24" s="15" t="s">
        <v>40</v>
      </c>
      <c r="G24" s="15" t="s">
        <v>40</v>
      </c>
      <c r="H24" s="14">
        <f t="shared" si="19"/>
        <v>30000</v>
      </c>
      <c r="I24" s="16" t="s">
        <v>40</v>
      </c>
    </row>
    <row r="25" spans="1:10" ht="23.1" customHeight="1" x14ac:dyDescent="0.2">
      <c r="A25" s="8" t="s">
        <v>4</v>
      </c>
      <c r="B25" s="15">
        <f>SUM(B26,B30)</f>
        <v>114009.28999999996</v>
      </c>
      <c r="C25" s="14">
        <f t="shared" ref="C25:H25" si="20">SUM(C26,C30)</f>
        <v>100459.65000000001</v>
      </c>
      <c r="D25" s="14">
        <f t="shared" si="20"/>
        <v>13484.269999999999</v>
      </c>
      <c r="E25" s="14">
        <f t="shared" si="20"/>
        <v>5.55</v>
      </c>
      <c r="F25" s="14">
        <f t="shared" si="20"/>
        <v>2.5</v>
      </c>
      <c r="G25" s="15">
        <f t="shared" si="20"/>
        <v>2</v>
      </c>
      <c r="H25" s="15">
        <f t="shared" si="20"/>
        <v>6.78</v>
      </c>
      <c r="I25" s="16">
        <f>SUM(I26,I30)</f>
        <v>48.54</v>
      </c>
      <c r="J25" s="3"/>
    </row>
    <row r="26" spans="1:10" ht="23.1" customHeight="1" x14ac:dyDescent="0.2">
      <c r="A26" s="8" t="s">
        <v>2</v>
      </c>
      <c r="B26" s="15">
        <f>SUM(B27:B29)</f>
        <v>305.18999999999949</v>
      </c>
      <c r="C26" s="14">
        <f>SUM(C27:C29)</f>
        <v>303.79999999999978</v>
      </c>
      <c r="D26" s="14">
        <f>SUM(D27:D29)</f>
        <v>0.3</v>
      </c>
      <c r="E26" s="14" t="s">
        <v>40</v>
      </c>
      <c r="F26" s="14" t="s">
        <v>40</v>
      </c>
      <c r="G26" s="15" t="s">
        <v>40</v>
      </c>
      <c r="H26" s="15">
        <f t="shared" ref="H26:I26" si="21">SUM(H27:H29)</f>
        <v>0.05</v>
      </c>
      <c r="I26" s="16">
        <f t="shared" si="21"/>
        <v>1.04</v>
      </c>
    </row>
    <row r="27" spans="1:10" ht="17.100000000000001" customHeight="1" x14ac:dyDescent="0.2">
      <c r="A27" s="6" t="s">
        <v>16</v>
      </c>
      <c r="B27" s="17">
        <v>116.43999999999967</v>
      </c>
      <c r="C27" s="18">
        <v>116.26999999999988</v>
      </c>
      <c r="D27" s="18" t="s">
        <v>40</v>
      </c>
      <c r="E27" s="18" t="s">
        <v>40</v>
      </c>
      <c r="F27" s="18" t="s">
        <v>40</v>
      </c>
      <c r="G27" s="17" t="s">
        <v>40</v>
      </c>
      <c r="H27" s="17">
        <v>0.05</v>
      </c>
      <c r="I27" s="19">
        <v>0.11999999999999998</v>
      </c>
    </row>
    <row r="28" spans="1:10" ht="17.100000000000001" customHeight="1" x14ac:dyDescent="0.2">
      <c r="A28" s="6" t="s">
        <v>17</v>
      </c>
      <c r="B28" s="17">
        <v>39.059999999999995</v>
      </c>
      <c r="C28" s="18">
        <v>38.940000000000026</v>
      </c>
      <c r="D28" s="18" t="s">
        <v>40</v>
      </c>
      <c r="E28" s="18" t="s">
        <v>40</v>
      </c>
      <c r="F28" s="18" t="s">
        <v>40</v>
      </c>
      <c r="G28" s="17" t="s">
        <v>40</v>
      </c>
      <c r="H28" s="17" t="s">
        <v>40</v>
      </c>
      <c r="I28" s="19">
        <v>0.12</v>
      </c>
    </row>
    <row r="29" spans="1:10" ht="17.100000000000001" customHeight="1" x14ac:dyDescent="0.2">
      <c r="A29" s="6" t="s">
        <v>18</v>
      </c>
      <c r="B29" s="17">
        <v>149.68999999999986</v>
      </c>
      <c r="C29" s="18">
        <v>148.58999999999986</v>
      </c>
      <c r="D29" s="18">
        <v>0.3</v>
      </c>
      <c r="E29" s="18" t="s">
        <v>40</v>
      </c>
      <c r="F29" s="18" t="s">
        <v>40</v>
      </c>
      <c r="G29" s="17" t="s">
        <v>40</v>
      </c>
      <c r="H29" s="17" t="s">
        <v>40</v>
      </c>
      <c r="I29" s="19">
        <v>0.8</v>
      </c>
    </row>
    <row r="30" spans="1:10" ht="23.1" customHeight="1" x14ac:dyDescent="0.2">
      <c r="A30" s="8" t="s">
        <v>3</v>
      </c>
      <c r="B30" s="15">
        <f>SUM(B31:B44)</f>
        <v>113704.09999999996</v>
      </c>
      <c r="C30" s="14">
        <f t="shared" ref="C30:I30" si="22">SUM(C31:C44)</f>
        <v>100155.85</v>
      </c>
      <c r="D30" s="14">
        <f t="shared" si="22"/>
        <v>13483.97</v>
      </c>
      <c r="E30" s="14">
        <f t="shared" si="22"/>
        <v>5.55</v>
      </c>
      <c r="F30" s="14">
        <f t="shared" si="22"/>
        <v>2.5</v>
      </c>
      <c r="G30" s="15">
        <f t="shared" si="22"/>
        <v>2</v>
      </c>
      <c r="H30" s="15">
        <f t="shared" si="22"/>
        <v>6.73</v>
      </c>
      <c r="I30" s="16">
        <f t="shared" si="22"/>
        <v>47.5</v>
      </c>
    </row>
    <row r="31" spans="1:10" ht="17.100000000000001" customHeight="1" x14ac:dyDescent="0.2">
      <c r="A31" s="6" t="s">
        <v>19</v>
      </c>
      <c r="B31" s="17">
        <v>590.36</v>
      </c>
      <c r="C31" s="18">
        <v>584.6600000000002</v>
      </c>
      <c r="D31" s="18" t="s">
        <v>40</v>
      </c>
      <c r="E31" s="18" t="s">
        <v>40</v>
      </c>
      <c r="F31" s="18">
        <v>0.5</v>
      </c>
      <c r="G31" s="17">
        <v>0.5</v>
      </c>
      <c r="H31" s="17">
        <v>1.7</v>
      </c>
      <c r="I31" s="19">
        <v>3</v>
      </c>
    </row>
    <row r="32" spans="1:10" ht="17.100000000000001" customHeight="1" x14ac:dyDescent="0.2">
      <c r="A32" s="6" t="s">
        <v>20</v>
      </c>
      <c r="B32" s="17">
        <v>1852.4399999999982</v>
      </c>
      <c r="C32" s="18">
        <v>1840.890000000001</v>
      </c>
      <c r="D32" s="18" t="s">
        <v>40</v>
      </c>
      <c r="E32" s="18">
        <v>2.5499999999999998</v>
      </c>
      <c r="F32" s="18">
        <v>2</v>
      </c>
      <c r="G32" s="17">
        <v>1.5</v>
      </c>
      <c r="H32" s="17" t="s">
        <v>40</v>
      </c>
      <c r="I32" s="19">
        <v>5.5</v>
      </c>
    </row>
    <row r="33" spans="1:10" ht="17.100000000000001" customHeight="1" x14ac:dyDescent="0.2">
      <c r="A33" s="6" t="s">
        <v>21</v>
      </c>
      <c r="B33" s="17">
        <v>2136.2999999999993</v>
      </c>
      <c r="C33" s="18">
        <v>2134.2999999999975</v>
      </c>
      <c r="D33" s="18">
        <v>2</v>
      </c>
      <c r="E33" s="18" t="s">
        <v>40</v>
      </c>
      <c r="F33" s="18" t="s">
        <v>40</v>
      </c>
      <c r="G33" s="17" t="s">
        <v>40</v>
      </c>
      <c r="H33" s="17" t="s">
        <v>40</v>
      </c>
      <c r="I33" s="19" t="s">
        <v>40</v>
      </c>
    </row>
    <row r="34" spans="1:10" ht="17.100000000000001" customHeight="1" x14ac:dyDescent="0.2">
      <c r="A34" s="6" t="s">
        <v>22</v>
      </c>
      <c r="B34" s="17">
        <v>2068.9</v>
      </c>
      <c r="C34" s="18">
        <v>2056.8999999999996</v>
      </c>
      <c r="D34" s="18">
        <v>6</v>
      </c>
      <c r="E34" s="18">
        <v>3</v>
      </c>
      <c r="F34" s="18" t="s">
        <v>40</v>
      </c>
      <c r="G34" s="17" t="s">
        <v>40</v>
      </c>
      <c r="H34" s="17" t="s">
        <v>40</v>
      </c>
      <c r="I34" s="19">
        <v>3</v>
      </c>
    </row>
    <row r="35" spans="1:10" ht="17.100000000000001" customHeight="1" x14ac:dyDescent="0.2">
      <c r="A35" s="6" t="s">
        <v>23</v>
      </c>
      <c r="B35" s="17">
        <v>1403.7999999999993</v>
      </c>
      <c r="C35" s="18">
        <v>1395.7999999999984</v>
      </c>
      <c r="D35" s="18">
        <v>4</v>
      </c>
      <c r="E35" s="18" t="s">
        <v>40</v>
      </c>
      <c r="F35" s="18" t="s">
        <v>40</v>
      </c>
      <c r="G35" s="17" t="s">
        <v>40</v>
      </c>
      <c r="H35" s="17" t="s">
        <v>40</v>
      </c>
      <c r="I35" s="19">
        <v>4</v>
      </c>
    </row>
    <row r="36" spans="1:10" ht="17.100000000000001" customHeight="1" x14ac:dyDescent="0.2">
      <c r="A36" s="6" t="s">
        <v>24</v>
      </c>
      <c r="B36" s="17">
        <v>6213.6000000000022</v>
      </c>
      <c r="C36" s="18">
        <v>6187.5700000000024</v>
      </c>
      <c r="D36" s="18">
        <v>14</v>
      </c>
      <c r="E36" s="18" t="s">
        <v>40</v>
      </c>
      <c r="F36" s="18" t="s">
        <v>40</v>
      </c>
      <c r="G36" s="17" t="s">
        <v>40</v>
      </c>
      <c r="H36" s="17">
        <v>5.03</v>
      </c>
      <c r="I36" s="19">
        <v>7</v>
      </c>
    </row>
    <row r="37" spans="1:10" ht="17.100000000000001" customHeight="1" x14ac:dyDescent="0.2">
      <c r="A37" s="6" t="s">
        <v>25</v>
      </c>
      <c r="B37" s="17">
        <v>8322.0499999999993</v>
      </c>
      <c r="C37" s="18">
        <v>8322.0499999999993</v>
      </c>
      <c r="D37" s="18" t="s">
        <v>40</v>
      </c>
      <c r="E37" s="18" t="s">
        <v>40</v>
      </c>
      <c r="F37" s="18" t="s">
        <v>40</v>
      </c>
      <c r="G37" s="17" t="s">
        <v>40</v>
      </c>
      <c r="H37" s="17" t="s">
        <v>40</v>
      </c>
      <c r="I37" s="19" t="s">
        <v>40</v>
      </c>
    </row>
    <row r="38" spans="1:10" ht="17.100000000000001" customHeight="1" x14ac:dyDescent="0.2">
      <c r="A38" s="6" t="s">
        <v>26</v>
      </c>
      <c r="B38" s="17">
        <v>18571.379999999983</v>
      </c>
      <c r="C38" s="18">
        <v>18484.38</v>
      </c>
      <c r="D38" s="18">
        <v>62</v>
      </c>
      <c r="E38" s="18" t="s">
        <v>40</v>
      </c>
      <c r="F38" s="18" t="s">
        <v>40</v>
      </c>
      <c r="G38" s="17" t="s">
        <v>40</v>
      </c>
      <c r="H38" s="17" t="s">
        <v>40</v>
      </c>
      <c r="I38" s="19">
        <v>25</v>
      </c>
    </row>
    <row r="39" spans="1:10" ht="17.100000000000001" customHeight="1" x14ac:dyDescent="0.2">
      <c r="A39" s="6" t="s">
        <v>27</v>
      </c>
      <c r="B39" s="17">
        <v>15629.04999999999</v>
      </c>
      <c r="C39" s="18">
        <v>15412.050000000007</v>
      </c>
      <c r="D39" s="18">
        <v>217</v>
      </c>
      <c r="E39" s="18" t="s">
        <v>40</v>
      </c>
      <c r="F39" s="18" t="s">
        <v>40</v>
      </c>
      <c r="G39" s="17" t="s">
        <v>40</v>
      </c>
      <c r="H39" s="17" t="s">
        <v>40</v>
      </c>
      <c r="I39" s="19" t="s">
        <v>40</v>
      </c>
    </row>
    <row r="40" spans="1:10" ht="17.100000000000001" customHeight="1" x14ac:dyDescent="0.2">
      <c r="A40" s="6" t="s">
        <v>28</v>
      </c>
      <c r="B40" s="17">
        <v>14284.299999999997</v>
      </c>
      <c r="C40" s="18">
        <v>13444.499999999995</v>
      </c>
      <c r="D40" s="18">
        <v>839.8</v>
      </c>
      <c r="E40" s="18" t="s">
        <v>40</v>
      </c>
      <c r="F40" s="18" t="s">
        <v>40</v>
      </c>
      <c r="G40" s="17" t="s">
        <v>40</v>
      </c>
      <c r="H40" s="17" t="s">
        <v>40</v>
      </c>
      <c r="I40" s="19" t="s">
        <v>40</v>
      </c>
    </row>
    <row r="41" spans="1:10" ht="17.100000000000001" customHeight="1" x14ac:dyDescent="0.2">
      <c r="A41" s="6" t="s">
        <v>29</v>
      </c>
      <c r="B41" s="17">
        <v>14545.250000000005</v>
      </c>
      <c r="C41" s="18">
        <v>14021.249999999998</v>
      </c>
      <c r="D41" s="18">
        <v>524</v>
      </c>
      <c r="E41" s="18" t="s">
        <v>40</v>
      </c>
      <c r="F41" s="18" t="s">
        <v>40</v>
      </c>
      <c r="G41" s="17" t="s">
        <v>40</v>
      </c>
      <c r="H41" s="17" t="s">
        <v>40</v>
      </c>
      <c r="I41" s="19" t="s">
        <v>40</v>
      </c>
    </row>
    <row r="42" spans="1:10" ht="17.100000000000001" customHeight="1" x14ac:dyDescent="0.2">
      <c r="A42" s="6" t="s">
        <v>30</v>
      </c>
      <c r="B42" s="17">
        <v>10539.000000000002</v>
      </c>
      <c r="C42" s="18">
        <v>6605</v>
      </c>
      <c r="D42" s="18">
        <v>3934</v>
      </c>
      <c r="E42" s="18" t="s">
        <v>40</v>
      </c>
      <c r="F42" s="18" t="s">
        <v>40</v>
      </c>
      <c r="G42" s="17" t="s">
        <v>40</v>
      </c>
      <c r="H42" s="17" t="s">
        <v>40</v>
      </c>
      <c r="I42" s="19" t="s">
        <v>40</v>
      </c>
    </row>
    <row r="43" spans="1:10" ht="17.100000000000001" customHeight="1" x14ac:dyDescent="0.2">
      <c r="A43" s="6" t="s">
        <v>31</v>
      </c>
      <c r="B43" s="17">
        <v>9652</v>
      </c>
      <c r="C43" s="18">
        <v>6666.5</v>
      </c>
      <c r="D43" s="18">
        <v>2985.5</v>
      </c>
      <c r="E43" s="18" t="s">
        <v>40</v>
      </c>
      <c r="F43" s="18" t="s">
        <v>40</v>
      </c>
      <c r="G43" s="17" t="s">
        <v>40</v>
      </c>
      <c r="H43" s="17" t="s">
        <v>40</v>
      </c>
      <c r="I43" s="19" t="s">
        <v>40</v>
      </c>
    </row>
    <row r="44" spans="1:10" ht="17.100000000000001" customHeight="1" x14ac:dyDescent="0.2">
      <c r="A44" s="6" t="s">
        <v>32</v>
      </c>
      <c r="B44" s="17">
        <v>7895.67</v>
      </c>
      <c r="C44" s="18">
        <v>3000</v>
      </c>
      <c r="D44" s="18">
        <v>4895.67</v>
      </c>
      <c r="E44" s="18" t="s">
        <v>40</v>
      </c>
      <c r="F44" s="18" t="s">
        <v>40</v>
      </c>
      <c r="G44" s="17" t="s">
        <v>40</v>
      </c>
      <c r="H44" s="17" t="s">
        <v>40</v>
      </c>
      <c r="I44" s="19" t="s">
        <v>40</v>
      </c>
    </row>
    <row r="45" spans="1:10" ht="23.1" customHeight="1" x14ac:dyDescent="0.2">
      <c r="A45" s="8" t="s">
        <v>5</v>
      </c>
      <c r="B45" s="15">
        <f>SUM(B46,B50)</f>
        <v>199851.83000000002</v>
      </c>
      <c r="C45" s="14">
        <f t="shared" ref="C45:H45" si="23">SUM(C46,C50)</f>
        <v>156764.70000000004</v>
      </c>
      <c r="D45" s="14">
        <f t="shared" si="23"/>
        <v>42071.039999999994</v>
      </c>
      <c r="E45" s="14">
        <f t="shared" si="23"/>
        <v>307.02999999999997</v>
      </c>
      <c r="F45" s="14">
        <f t="shared" si="23"/>
        <v>151.13</v>
      </c>
      <c r="G45" s="15">
        <f t="shared" si="23"/>
        <v>41.28</v>
      </c>
      <c r="H45" s="15">
        <f t="shared" si="23"/>
        <v>143.57</v>
      </c>
      <c r="I45" s="16">
        <f>SUM(I46,I50)</f>
        <v>373.08</v>
      </c>
      <c r="J45" s="3"/>
    </row>
    <row r="46" spans="1:10" ht="23.1" customHeight="1" x14ac:dyDescent="0.2">
      <c r="A46" s="8" t="s">
        <v>2</v>
      </c>
      <c r="B46" s="15">
        <f>SUM(B47:B49)</f>
        <v>1815.4700000000018</v>
      </c>
      <c r="C46" s="14">
        <f t="shared" ref="C46:I46" si="24">SUM(C47:C49)</f>
        <v>1805.6500000000033</v>
      </c>
      <c r="D46" s="14">
        <f t="shared" si="24"/>
        <v>2.1</v>
      </c>
      <c r="E46" s="14">
        <f t="shared" si="24"/>
        <v>0.88</v>
      </c>
      <c r="F46" s="14">
        <f t="shared" si="24"/>
        <v>0.03</v>
      </c>
      <c r="G46" s="15">
        <f t="shared" si="24"/>
        <v>0.27</v>
      </c>
      <c r="H46" s="15">
        <f t="shared" si="24"/>
        <v>0.97</v>
      </c>
      <c r="I46" s="16">
        <f t="shared" si="24"/>
        <v>5.57</v>
      </c>
    </row>
    <row r="47" spans="1:10" ht="17.100000000000001" customHeight="1" x14ac:dyDescent="0.2">
      <c r="A47" s="6" t="s">
        <v>16</v>
      </c>
      <c r="B47" s="17">
        <v>395.83000000000044</v>
      </c>
      <c r="C47" s="18">
        <v>394.37999999999926</v>
      </c>
      <c r="D47" s="18">
        <v>0.15000000000000002</v>
      </c>
      <c r="E47" s="18">
        <v>0.08</v>
      </c>
      <c r="F47" s="18">
        <v>0.03</v>
      </c>
      <c r="G47" s="17" t="s">
        <v>40</v>
      </c>
      <c r="H47" s="17">
        <v>0.37</v>
      </c>
      <c r="I47" s="19">
        <v>0.82</v>
      </c>
    </row>
    <row r="48" spans="1:10" ht="17.100000000000001" customHeight="1" x14ac:dyDescent="0.2">
      <c r="A48" s="6" t="s">
        <v>17</v>
      </c>
      <c r="B48" s="17">
        <v>287.1099999999999</v>
      </c>
      <c r="C48" s="18">
        <v>286.10999999999984</v>
      </c>
      <c r="D48" s="18">
        <v>0.2</v>
      </c>
      <c r="E48" s="18" t="s">
        <v>40</v>
      </c>
      <c r="F48" s="18" t="s">
        <v>40</v>
      </c>
      <c r="G48" s="17" t="s">
        <v>40</v>
      </c>
      <c r="H48" s="17">
        <v>0.1</v>
      </c>
      <c r="I48" s="19">
        <v>0.70000000000000007</v>
      </c>
    </row>
    <row r="49" spans="1:9" ht="17.100000000000001" customHeight="1" x14ac:dyDescent="0.2">
      <c r="A49" s="6" t="s">
        <v>18</v>
      </c>
      <c r="B49" s="17">
        <v>1132.5300000000016</v>
      </c>
      <c r="C49" s="18">
        <v>1125.1600000000042</v>
      </c>
      <c r="D49" s="18">
        <v>1.75</v>
      </c>
      <c r="E49" s="18">
        <v>0.8</v>
      </c>
      <c r="F49" s="18" t="s">
        <v>40</v>
      </c>
      <c r="G49" s="17">
        <v>0.27</v>
      </c>
      <c r="H49" s="17">
        <v>0.5</v>
      </c>
      <c r="I49" s="19">
        <v>4.0500000000000007</v>
      </c>
    </row>
    <row r="50" spans="1:9" ht="23.1" customHeight="1" x14ac:dyDescent="0.2">
      <c r="A50" s="8" t="s">
        <v>3</v>
      </c>
      <c r="B50" s="15">
        <f>SUM(B51:B64)</f>
        <v>198036.36000000002</v>
      </c>
      <c r="C50" s="14">
        <f t="shared" ref="C50:I50" si="25">SUM(C51:C64)</f>
        <v>154959.05000000005</v>
      </c>
      <c r="D50" s="14">
        <f t="shared" si="25"/>
        <v>42068.939999999995</v>
      </c>
      <c r="E50" s="14">
        <f t="shared" si="25"/>
        <v>306.14999999999998</v>
      </c>
      <c r="F50" s="14">
        <f t="shared" si="25"/>
        <v>151.1</v>
      </c>
      <c r="G50" s="15">
        <f t="shared" si="25"/>
        <v>41.01</v>
      </c>
      <c r="H50" s="15">
        <f t="shared" si="25"/>
        <v>142.6</v>
      </c>
      <c r="I50" s="16">
        <f t="shared" si="25"/>
        <v>367.51</v>
      </c>
    </row>
    <row r="51" spans="1:9" ht="17.100000000000001" customHeight="1" x14ac:dyDescent="0.2">
      <c r="A51" s="6" t="s">
        <v>19</v>
      </c>
      <c r="B51" s="17">
        <v>3204.009999999992</v>
      </c>
      <c r="C51" s="18">
        <v>3180.5799999999945</v>
      </c>
      <c r="D51" s="18">
        <v>1</v>
      </c>
      <c r="E51" s="18">
        <v>1.6</v>
      </c>
      <c r="F51" s="18">
        <v>1.6</v>
      </c>
      <c r="G51" s="17">
        <v>1.1099999999999999</v>
      </c>
      <c r="H51" s="17">
        <v>4.8499999999999996</v>
      </c>
      <c r="I51" s="19">
        <v>13.27</v>
      </c>
    </row>
    <row r="52" spans="1:9" ht="17.100000000000001" customHeight="1" x14ac:dyDescent="0.2">
      <c r="A52" s="6" t="s">
        <v>20</v>
      </c>
      <c r="B52" s="17">
        <v>7179.4800000000032</v>
      </c>
      <c r="C52" s="18">
        <v>7125.8100000000286</v>
      </c>
      <c r="D52" s="18">
        <v>8</v>
      </c>
      <c r="E52" s="18">
        <v>3.05</v>
      </c>
      <c r="F52" s="18">
        <v>3.5</v>
      </c>
      <c r="G52" s="17">
        <v>1</v>
      </c>
      <c r="H52" s="17">
        <v>13.000000000000002</v>
      </c>
      <c r="I52" s="19">
        <v>25.120000000000005</v>
      </c>
    </row>
    <row r="53" spans="1:9" ht="17.100000000000001" customHeight="1" x14ac:dyDescent="0.2">
      <c r="A53" s="6" t="s">
        <v>21</v>
      </c>
      <c r="B53" s="17">
        <v>5416.3900000000058</v>
      </c>
      <c r="C53" s="18">
        <v>5356.089999999992</v>
      </c>
      <c r="D53" s="18">
        <v>21.8</v>
      </c>
      <c r="E53" s="18" t="s">
        <v>40</v>
      </c>
      <c r="F53" s="18">
        <v>4</v>
      </c>
      <c r="G53" s="17">
        <v>12.5</v>
      </c>
      <c r="H53" s="17">
        <v>12</v>
      </c>
      <c r="I53" s="19">
        <v>10</v>
      </c>
    </row>
    <row r="54" spans="1:9" ht="17.100000000000001" customHeight="1" x14ac:dyDescent="0.2">
      <c r="A54" s="6" t="s">
        <v>22</v>
      </c>
      <c r="B54" s="17">
        <v>3813.6000000000031</v>
      </c>
      <c r="C54" s="18">
        <v>3774.8999999999992</v>
      </c>
      <c r="D54" s="18">
        <v>19.2</v>
      </c>
      <c r="E54" s="18" t="s">
        <v>40</v>
      </c>
      <c r="F54" s="18">
        <v>9.5</v>
      </c>
      <c r="G54" s="17" t="s">
        <v>40</v>
      </c>
      <c r="H54" s="17">
        <v>3.25</v>
      </c>
      <c r="I54" s="19">
        <v>6.75</v>
      </c>
    </row>
    <row r="55" spans="1:9" ht="17.100000000000001" customHeight="1" x14ac:dyDescent="0.2">
      <c r="A55" s="6" t="s">
        <v>23</v>
      </c>
      <c r="B55" s="17">
        <v>2466.8999999999992</v>
      </c>
      <c r="C55" s="18">
        <v>2421.3999999999978</v>
      </c>
      <c r="D55" s="18">
        <v>20</v>
      </c>
      <c r="E55" s="18">
        <v>8.5</v>
      </c>
      <c r="F55" s="18" t="s">
        <v>40</v>
      </c>
      <c r="G55" s="17">
        <v>17</v>
      </c>
      <c r="H55" s="17" t="s">
        <v>40</v>
      </c>
      <c r="I55" s="19" t="s">
        <v>40</v>
      </c>
    </row>
    <row r="56" spans="1:9" ht="17.100000000000001" customHeight="1" x14ac:dyDescent="0.2">
      <c r="A56" s="6" t="s">
        <v>24</v>
      </c>
      <c r="B56" s="17">
        <v>10115.769999999991</v>
      </c>
      <c r="C56" s="18">
        <v>9859.3700000000008</v>
      </c>
      <c r="D56" s="18">
        <v>152.13</v>
      </c>
      <c r="E56" s="18">
        <v>10</v>
      </c>
      <c r="F56" s="18">
        <v>5</v>
      </c>
      <c r="G56" s="17">
        <v>9.4</v>
      </c>
      <c r="H56" s="17">
        <v>19.5</v>
      </c>
      <c r="I56" s="19">
        <v>60.37</v>
      </c>
    </row>
    <row r="57" spans="1:9" ht="17.100000000000001" customHeight="1" x14ac:dyDescent="0.2">
      <c r="A57" s="6" t="s">
        <v>25</v>
      </c>
      <c r="B57" s="17">
        <v>15018.6</v>
      </c>
      <c r="C57" s="18">
        <v>14566.130000000005</v>
      </c>
      <c r="D57" s="18">
        <v>369.46999999999997</v>
      </c>
      <c r="E57" s="18" t="s">
        <v>40</v>
      </c>
      <c r="F57" s="18" t="s">
        <v>40</v>
      </c>
      <c r="G57" s="17" t="s">
        <v>40</v>
      </c>
      <c r="H57" s="17">
        <v>11</v>
      </c>
      <c r="I57" s="19">
        <v>72</v>
      </c>
    </row>
    <row r="58" spans="1:9" ht="17.100000000000001" customHeight="1" x14ac:dyDescent="0.2">
      <c r="A58" s="6" t="s">
        <v>26</v>
      </c>
      <c r="B58" s="17">
        <v>29872.680000000015</v>
      </c>
      <c r="C58" s="18">
        <v>28776.410000000011</v>
      </c>
      <c r="D58" s="18">
        <v>901.27</v>
      </c>
      <c r="E58" s="18">
        <v>68</v>
      </c>
      <c r="F58" s="18" t="s">
        <v>40</v>
      </c>
      <c r="G58" s="17" t="s">
        <v>40</v>
      </c>
      <c r="H58" s="17" t="s">
        <v>40</v>
      </c>
      <c r="I58" s="19">
        <v>127</v>
      </c>
    </row>
    <row r="59" spans="1:9" ht="17.100000000000001" customHeight="1" x14ac:dyDescent="0.2">
      <c r="A59" s="6" t="s">
        <v>27</v>
      </c>
      <c r="B59" s="17">
        <v>19376.080000000002</v>
      </c>
      <c r="C59" s="18">
        <v>17399.160000000007</v>
      </c>
      <c r="D59" s="18">
        <v>1652.42</v>
      </c>
      <c r="E59" s="18">
        <v>65</v>
      </c>
      <c r="F59" s="18">
        <v>127.5</v>
      </c>
      <c r="G59" s="17" t="s">
        <v>40</v>
      </c>
      <c r="H59" s="17">
        <v>79</v>
      </c>
      <c r="I59" s="19">
        <v>53</v>
      </c>
    </row>
    <row r="60" spans="1:9" ht="17.100000000000001" customHeight="1" x14ac:dyDescent="0.2">
      <c r="A60" s="6" t="s">
        <v>28</v>
      </c>
      <c r="B60" s="17">
        <v>16716.170000000002</v>
      </c>
      <c r="C60" s="18">
        <v>13626.700000000004</v>
      </c>
      <c r="D60" s="18">
        <v>2939.47</v>
      </c>
      <c r="E60" s="18">
        <v>150</v>
      </c>
      <c r="F60" s="18" t="s">
        <v>40</v>
      </c>
      <c r="G60" s="17" t="s">
        <v>40</v>
      </c>
      <c r="H60" s="17" t="s">
        <v>40</v>
      </c>
      <c r="I60" s="19" t="s">
        <v>40</v>
      </c>
    </row>
    <row r="61" spans="1:9" ht="17.100000000000001" customHeight="1" x14ac:dyDescent="0.2">
      <c r="A61" s="6" t="s">
        <v>29</v>
      </c>
      <c r="B61" s="17">
        <v>18466.300000000003</v>
      </c>
      <c r="C61" s="18">
        <v>12556.499999999996</v>
      </c>
      <c r="D61" s="18">
        <v>5909.8</v>
      </c>
      <c r="E61" s="18" t="s">
        <v>40</v>
      </c>
      <c r="F61" s="18" t="s">
        <v>40</v>
      </c>
      <c r="G61" s="17" t="s">
        <v>40</v>
      </c>
      <c r="H61" s="17" t="s">
        <v>40</v>
      </c>
      <c r="I61" s="19" t="s">
        <v>40</v>
      </c>
    </row>
    <row r="62" spans="1:9" ht="17.100000000000001" customHeight="1" x14ac:dyDescent="0.2">
      <c r="A62" s="6" t="s">
        <v>30</v>
      </c>
      <c r="B62" s="17">
        <v>20443.250000000004</v>
      </c>
      <c r="C62" s="18">
        <v>11177</v>
      </c>
      <c r="D62" s="18">
        <v>9266.2499999999982</v>
      </c>
      <c r="E62" s="18" t="s">
        <v>40</v>
      </c>
      <c r="F62" s="18" t="s">
        <v>40</v>
      </c>
      <c r="G62" s="17" t="s">
        <v>40</v>
      </c>
      <c r="H62" s="17" t="s">
        <v>40</v>
      </c>
      <c r="I62" s="19" t="s">
        <v>40</v>
      </c>
    </row>
    <row r="63" spans="1:9" ht="17.100000000000001" customHeight="1" x14ac:dyDescent="0.2">
      <c r="A63" s="6" t="s">
        <v>31</v>
      </c>
      <c r="B63" s="17">
        <v>28283.95</v>
      </c>
      <c r="C63" s="18">
        <v>16639</v>
      </c>
      <c r="D63" s="18">
        <v>11644.95</v>
      </c>
      <c r="E63" s="18" t="s">
        <v>40</v>
      </c>
      <c r="F63" s="18" t="s">
        <v>40</v>
      </c>
      <c r="G63" s="17" t="s">
        <v>40</v>
      </c>
      <c r="H63" s="17" t="s">
        <v>40</v>
      </c>
      <c r="I63" s="19" t="s">
        <v>40</v>
      </c>
    </row>
    <row r="64" spans="1:9" ht="17.100000000000001" customHeight="1" x14ac:dyDescent="0.2">
      <c r="A64" s="6" t="s">
        <v>32</v>
      </c>
      <c r="B64" s="17">
        <v>17663.18</v>
      </c>
      <c r="C64" s="18">
        <v>8500</v>
      </c>
      <c r="D64" s="18">
        <v>9163.18</v>
      </c>
      <c r="E64" s="18" t="s">
        <v>40</v>
      </c>
      <c r="F64" s="18" t="s">
        <v>40</v>
      </c>
      <c r="G64" s="17" t="s">
        <v>40</v>
      </c>
      <c r="H64" s="17" t="s">
        <v>40</v>
      </c>
      <c r="I64" s="19" t="s">
        <v>40</v>
      </c>
    </row>
    <row r="65" spans="1:10" ht="23.1" customHeight="1" x14ac:dyDescent="0.2">
      <c r="A65" s="8" t="s">
        <v>6</v>
      </c>
      <c r="B65" s="15">
        <f>SUM(B66,B70)</f>
        <v>129445.72999999995</v>
      </c>
      <c r="C65" s="14">
        <f t="shared" ref="C65:H65" si="26">SUM(C66,C70)</f>
        <v>116715.9</v>
      </c>
      <c r="D65" s="14">
        <f t="shared" si="26"/>
        <v>11281.460000000001</v>
      </c>
      <c r="E65" s="14">
        <f t="shared" si="26"/>
        <v>499</v>
      </c>
      <c r="F65" s="14">
        <f t="shared" si="26"/>
        <v>178.78</v>
      </c>
      <c r="G65" s="15">
        <f t="shared" si="26"/>
        <v>112</v>
      </c>
      <c r="H65" s="15">
        <f t="shared" si="26"/>
        <v>328.92</v>
      </c>
      <c r="I65" s="16">
        <f>SUM(I66,I70)</f>
        <v>329.67</v>
      </c>
      <c r="J65" s="3"/>
    </row>
    <row r="66" spans="1:10" ht="23.1" customHeight="1" x14ac:dyDescent="0.2">
      <c r="A66" s="8" t="s">
        <v>2</v>
      </c>
      <c r="B66" s="15">
        <f>SUM(B67:B69)</f>
        <v>516.95000000000016</v>
      </c>
      <c r="C66" s="14">
        <f t="shared" ref="C66:I66" si="27">SUM(C67:C69)</f>
        <v>514.78000000000031</v>
      </c>
      <c r="D66" s="14">
        <f t="shared" si="27"/>
        <v>0.15000000000000002</v>
      </c>
      <c r="E66" s="14">
        <f t="shared" si="27"/>
        <v>0.5</v>
      </c>
      <c r="F66" s="14">
        <f t="shared" si="27"/>
        <v>0.28000000000000003</v>
      </c>
      <c r="G66" s="15" t="s">
        <v>40</v>
      </c>
      <c r="H66" s="15">
        <f t="shared" si="27"/>
        <v>0.42000000000000004</v>
      </c>
      <c r="I66" s="16">
        <f t="shared" si="27"/>
        <v>0.82000000000000006</v>
      </c>
    </row>
    <row r="67" spans="1:10" ht="17.100000000000001" customHeight="1" x14ac:dyDescent="0.2">
      <c r="A67" s="6" t="s">
        <v>16</v>
      </c>
      <c r="B67" s="17">
        <v>126.91000000000047</v>
      </c>
      <c r="C67" s="18">
        <v>126.68000000000026</v>
      </c>
      <c r="D67" s="18">
        <v>0.05</v>
      </c>
      <c r="E67" s="18" t="s">
        <v>40</v>
      </c>
      <c r="F67" s="18">
        <v>0.03</v>
      </c>
      <c r="G67" s="17" t="s">
        <v>40</v>
      </c>
      <c r="H67" s="17">
        <v>0.08</v>
      </c>
      <c r="I67" s="19">
        <v>7.0000000000000007E-2</v>
      </c>
    </row>
    <row r="68" spans="1:10" ht="17.100000000000001" customHeight="1" x14ac:dyDescent="0.2">
      <c r="A68" s="6" t="s">
        <v>17</v>
      </c>
      <c r="B68" s="17">
        <v>67.910000000000011</v>
      </c>
      <c r="C68" s="18">
        <v>67.670000000000044</v>
      </c>
      <c r="D68" s="18">
        <v>0.1</v>
      </c>
      <c r="E68" s="18" t="s">
        <v>40</v>
      </c>
      <c r="F68" s="18" t="s">
        <v>40</v>
      </c>
      <c r="G68" s="17" t="s">
        <v>40</v>
      </c>
      <c r="H68" s="17">
        <v>0.14000000000000001</v>
      </c>
      <c r="I68" s="19" t="s">
        <v>40</v>
      </c>
    </row>
    <row r="69" spans="1:10" ht="17.100000000000001" customHeight="1" x14ac:dyDescent="0.2">
      <c r="A69" s="6" t="s">
        <v>18</v>
      </c>
      <c r="B69" s="17">
        <v>322.12999999999965</v>
      </c>
      <c r="C69" s="18">
        <v>320.43</v>
      </c>
      <c r="D69" s="18" t="s">
        <v>40</v>
      </c>
      <c r="E69" s="18">
        <v>0.5</v>
      </c>
      <c r="F69" s="18">
        <v>0.25</v>
      </c>
      <c r="G69" s="17" t="s">
        <v>40</v>
      </c>
      <c r="H69" s="17">
        <v>0.2</v>
      </c>
      <c r="I69" s="19">
        <v>0.75</v>
      </c>
    </row>
    <row r="70" spans="1:10" ht="23.1" customHeight="1" x14ac:dyDescent="0.2">
      <c r="A70" s="8" t="s">
        <v>3</v>
      </c>
      <c r="B70" s="15">
        <f>SUM(B71:B83)</f>
        <v>128928.77999999996</v>
      </c>
      <c r="C70" s="14">
        <f t="shared" ref="C70:I70" si="28">SUM(C71:C83)</f>
        <v>116201.12</v>
      </c>
      <c r="D70" s="14">
        <f t="shared" si="28"/>
        <v>11281.310000000001</v>
      </c>
      <c r="E70" s="14">
        <f t="shared" si="28"/>
        <v>498.5</v>
      </c>
      <c r="F70" s="14">
        <f t="shared" si="28"/>
        <v>178.5</v>
      </c>
      <c r="G70" s="15">
        <f t="shared" si="28"/>
        <v>112</v>
      </c>
      <c r="H70" s="15">
        <f t="shared" si="28"/>
        <v>328.5</v>
      </c>
      <c r="I70" s="16">
        <f t="shared" si="28"/>
        <v>328.85</v>
      </c>
    </row>
    <row r="71" spans="1:10" ht="17.100000000000001" customHeight="1" x14ac:dyDescent="0.2">
      <c r="A71" s="6" t="s">
        <v>19</v>
      </c>
      <c r="B71" s="17">
        <v>729.87999999999886</v>
      </c>
      <c r="C71" s="18">
        <v>724.53000000000111</v>
      </c>
      <c r="D71" s="18" t="s">
        <v>40</v>
      </c>
      <c r="E71" s="18">
        <v>0.5</v>
      </c>
      <c r="F71" s="18" t="s">
        <v>40</v>
      </c>
      <c r="G71" s="17">
        <v>2</v>
      </c>
      <c r="H71" s="17">
        <v>0.5</v>
      </c>
      <c r="I71" s="19">
        <v>2.35</v>
      </c>
    </row>
    <row r="72" spans="1:10" ht="17.100000000000001" customHeight="1" x14ac:dyDescent="0.2">
      <c r="A72" s="6" t="s">
        <v>20</v>
      </c>
      <c r="B72" s="17">
        <v>2246.5099999999984</v>
      </c>
      <c r="C72" s="18">
        <v>2224.8600000000079</v>
      </c>
      <c r="D72" s="18">
        <v>6.1499999999999995</v>
      </c>
      <c r="E72" s="18" t="s">
        <v>40</v>
      </c>
      <c r="F72" s="18">
        <v>2</v>
      </c>
      <c r="G72" s="17">
        <v>1</v>
      </c>
      <c r="H72" s="17">
        <v>1</v>
      </c>
      <c r="I72" s="19">
        <v>11.5</v>
      </c>
    </row>
    <row r="73" spans="1:10" ht="17.100000000000001" customHeight="1" x14ac:dyDescent="0.2">
      <c r="A73" s="6" t="s">
        <v>21</v>
      </c>
      <c r="B73" s="17">
        <v>1696.3599999999997</v>
      </c>
      <c r="C73" s="18">
        <v>1683.5100000000009</v>
      </c>
      <c r="D73" s="18">
        <v>2.85</v>
      </c>
      <c r="E73" s="18" t="s">
        <v>40</v>
      </c>
      <c r="F73" s="18" t="s">
        <v>40</v>
      </c>
      <c r="G73" s="17" t="s">
        <v>40</v>
      </c>
      <c r="H73" s="17">
        <v>2</v>
      </c>
      <c r="I73" s="19">
        <v>8</v>
      </c>
    </row>
    <row r="74" spans="1:10" ht="17.100000000000001" customHeight="1" x14ac:dyDescent="0.2">
      <c r="A74" s="6" t="s">
        <v>22</v>
      </c>
      <c r="B74" s="17">
        <v>1283.1900000000003</v>
      </c>
      <c r="C74" s="18">
        <v>1261.6899999999996</v>
      </c>
      <c r="D74" s="18">
        <v>3</v>
      </c>
      <c r="E74" s="18">
        <v>3</v>
      </c>
      <c r="F74" s="18">
        <v>6.5</v>
      </c>
      <c r="G74" s="17" t="s">
        <v>40</v>
      </c>
      <c r="H74" s="17">
        <v>3</v>
      </c>
      <c r="I74" s="19">
        <v>6</v>
      </c>
    </row>
    <row r="75" spans="1:10" ht="17.100000000000001" customHeight="1" x14ac:dyDescent="0.2">
      <c r="A75" s="6" t="s">
        <v>23</v>
      </c>
      <c r="B75" s="17">
        <v>880.84999999999968</v>
      </c>
      <c r="C75" s="18">
        <v>872.8499999999998</v>
      </c>
      <c r="D75" s="18">
        <v>4</v>
      </c>
      <c r="E75" s="18">
        <v>4</v>
      </c>
      <c r="F75" s="18" t="s">
        <v>40</v>
      </c>
      <c r="G75" s="17" t="s">
        <v>40</v>
      </c>
      <c r="H75" s="17" t="s">
        <v>40</v>
      </c>
      <c r="I75" s="19" t="s">
        <v>40</v>
      </c>
    </row>
    <row r="76" spans="1:10" ht="17.100000000000001" customHeight="1" x14ac:dyDescent="0.2">
      <c r="A76" s="6" t="s">
        <v>24</v>
      </c>
      <c r="B76" s="17">
        <v>4315.0400000000036</v>
      </c>
      <c r="C76" s="18">
        <v>4257.7400000000007</v>
      </c>
      <c r="D76" s="18">
        <v>22.3</v>
      </c>
      <c r="E76" s="18" t="s">
        <v>40</v>
      </c>
      <c r="F76" s="18">
        <v>6</v>
      </c>
      <c r="G76" s="17">
        <v>14</v>
      </c>
      <c r="H76" s="17">
        <v>8</v>
      </c>
      <c r="I76" s="19">
        <v>7</v>
      </c>
    </row>
    <row r="77" spans="1:10" ht="17.100000000000001" customHeight="1" x14ac:dyDescent="0.2">
      <c r="A77" s="6" t="s">
        <v>25</v>
      </c>
      <c r="B77" s="17">
        <v>9351.8799999999937</v>
      </c>
      <c r="C77" s="18">
        <v>9245.6499999999978</v>
      </c>
      <c r="D77" s="18">
        <v>32.230000000000004</v>
      </c>
      <c r="E77" s="18" t="s">
        <v>40</v>
      </c>
      <c r="F77" s="18" t="s">
        <v>40</v>
      </c>
      <c r="G77" s="17">
        <v>22</v>
      </c>
      <c r="H77" s="17">
        <v>34</v>
      </c>
      <c r="I77" s="19">
        <v>18</v>
      </c>
    </row>
    <row r="78" spans="1:10" ht="17.100000000000001" customHeight="1" x14ac:dyDescent="0.2">
      <c r="A78" s="6" t="s">
        <v>26</v>
      </c>
      <c r="B78" s="17">
        <v>23465.989999999991</v>
      </c>
      <c r="C78" s="18">
        <v>23327.990000000009</v>
      </c>
      <c r="D78" s="18" t="s">
        <v>40</v>
      </c>
      <c r="E78" s="18">
        <v>91</v>
      </c>
      <c r="F78" s="18" t="s">
        <v>40</v>
      </c>
      <c r="G78" s="17">
        <v>23</v>
      </c>
      <c r="H78" s="17" t="s">
        <v>40</v>
      </c>
      <c r="I78" s="19">
        <v>24</v>
      </c>
    </row>
    <row r="79" spans="1:10" ht="17.100000000000001" customHeight="1" x14ac:dyDescent="0.2">
      <c r="A79" s="6" t="s">
        <v>27</v>
      </c>
      <c r="B79" s="17">
        <v>25805.01999999996</v>
      </c>
      <c r="C79" s="18">
        <v>25282.019999999975</v>
      </c>
      <c r="D79" s="18">
        <v>421</v>
      </c>
      <c r="E79" s="18" t="s">
        <v>40</v>
      </c>
      <c r="F79" s="18" t="s">
        <v>40</v>
      </c>
      <c r="G79" s="17">
        <v>50</v>
      </c>
      <c r="H79" s="17" t="s">
        <v>40</v>
      </c>
      <c r="I79" s="19">
        <v>52</v>
      </c>
    </row>
    <row r="80" spans="1:10" ht="17.100000000000001" customHeight="1" x14ac:dyDescent="0.2">
      <c r="A80" s="6" t="s">
        <v>28</v>
      </c>
      <c r="B80" s="17">
        <v>16069.060000000001</v>
      </c>
      <c r="C80" s="18">
        <v>14980</v>
      </c>
      <c r="D80" s="18">
        <v>925.06</v>
      </c>
      <c r="E80" s="18" t="s">
        <v>40</v>
      </c>
      <c r="F80" s="18">
        <v>164</v>
      </c>
      <c r="G80" s="17" t="s">
        <v>40</v>
      </c>
      <c r="H80" s="17" t="s">
        <v>40</v>
      </c>
      <c r="I80" s="19" t="s">
        <v>40</v>
      </c>
    </row>
    <row r="81" spans="1:9" ht="17.100000000000001" customHeight="1" x14ac:dyDescent="0.2">
      <c r="A81" s="6" t="s">
        <v>29</v>
      </c>
      <c r="B81" s="17">
        <v>18481.520000000011</v>
      </c>
      <c r="C81" s="18">
        <v>13274.329999999998</v>
      </c>
      <c r="D81" s="18">
        <v>4327.1900000000005</v>
      </c>
      <c r="E81" s="18">
        <v>400</v>
      </c>
      <c r="F81" s="18" t="s">
        <v>40</v>
      </c>
      <c r="G81" s="17" t="s">
        <v>40</v>
      </c>
      <c r="H81" s="17">
        <v>280</v>
      </c>
      <c r="I81" s="19">
        <v>200</v>
      </c>
    </row>
    <row r="82" spans="1:9" ht="17.100000000000001" customHeight="1" x14ac:dyDescent="0.2">
      <c r="A82" s="6" t="s">
        <v>30</v>
      </c>
      <c r="B82" s="17">
        <v>8558.48</v>
      </c>
      <c r="C82" s="18">
        <v>4020.9500000000007</v>
      </c>
      <c r="D82" s="18">
        <v>4537.53</v>
      </c>
      <c r="E82" s="18" t="s">
        <v>40</v>
      </c>
      <c r="F82" s="18" t="s">
        <v>40</v>
      </c>
      <c r="G82" s="17" t="s">
        <v>40</v>
      </c>
      <c r="H82" s="17" t="s">
        <v>40</v>
      </c>
      <c r="I82" s="19" t="s">
        <v>40</v>
      </c>
    </row>
    <row r="83" spans="1:9" ht="17.100000000000001" customHeight="1" x14ac:dyDescent="0.2">
      <c r="A83" s="6" t="s">
        <v>31</v>
      </c>
      <c r="B83" s="17">
        <v>16045.000000000002</v>
      </c>
      <c r="C83" s="18">
        <v>15045</v>
      </c>
      <c r="D83" s="18">
        <v>1000</v>
      </c>
      <c r="E83" s="18" t="s">
        <v>40</v>
      </c>
      <c r="F83" s="18" t="s">
        <v>40</v>
      </c>
      <c r="G83" s="17" t="s">
        <v>40</v>
      </c>
      <c r="H83" s="17" t="s">
        <v>40</v>
      </c>
      <c r="I83" s="19" t="s">
        <v>40</v>
      </c>
    </row>
    <row r="84" spans="1:9" ht="23.1" customHeight="1" x14ac:dyDescent="0.2">
      <c r="A84" s="8" t="s">
        <v>7</v>
      </c>
      <c r="B84" s="15">
        <f>SUM(B85,B89)</f>
        <v>356144.92999999993</v>
      </c>
      <c r="C84" s="14">
        <f t="shared" ref="C84:H84" si="29">SUM(C85,C89)</f>
        <v>255329.81000000011</v>
      </c>
      <c r="D84" s="14">
        <f t="shared" si="29"/>
        <v>94702.65</v>
      </c>
      <c r="E84" s="14">
        <f t="shared" si="29"/>
        <v>2197.1</v>
      </c>
      <c r="F84" s="14">
        <f t="shared" si="29"/>
        <v>188.5</v>
      </c>
      <c r="G84" s="15">
        <f t="shared" si="29"/>
        <v>728.89</v>
      </c>
      <c r="H84" s="15">
        <f t="shared" si="29"/>
        <v>737.68999999999994</v>
      </c>
      <c r="I84" s="16">
        <f>SUM(I85,I89)</f>
        <v>2260.2899999999995</v>
      </c>
    </row>
    <row r="85" spans="1:9" ht="23.1" customHeight="1" x14ac:dyDescent="0.2">
      <c r="A85" s="8" t="s">
        <v>2</v>
      </c>
      <c r="B85" s="15">
        <f>SUM(B86:B88)</f>
        <v>2808.5999999999967</v>
      </c>
      <c r="C85" s="14">
        <f t="shared" ref="C85:I85" si="30">SUM(C86:C88)</f>
        <v>2792.2699999999932</v>
      </c>
      <c r="D85" s="14">
        <f t="shared" si="30"/>
        <v>2.4700000000000002</v>
      </c>
      <c r="E85" s="14">
        <f t="shared" si="30"/>
        <v>0.24000000000000002</v>
      </c>
      <c r="F85" s="14" t="s">
        <v>40</v>
      </c>
      <c r="G85" s="15">
        <f t="shared" si="30"/>
        <v>1.0899999999999999</v>
      </c>
      <c r="H85" s="15">
        <f t="shared" si="30"/>
        <v>2.31</v>
      </c>
      <c r="I85" s="16">
        <f t="shared" si="30"/>
        <v>10.220000000000001</v>
      </c>
    </row>
    <row r="86" spans="1:9" ht="17.100000000000001" customHeight="1" x14ac:dyDescent="0.2">
      <c r="A86" s="6" t="s">
        <v>16</v>
      </c>
      <c r="B86" s="17">
        <v>917.0899999999981</v>
      </c>
      <c r="C86" s="18">
        <v>913.95999999999572</v>
      </c>
      <c r="D86" s="18">
        <v>0.39999999999999997</v>
      </c>
      <c r="E86" s="18" t="s">
        <v>40</v>
      </c>
      <c r="F86" s="18" t="s">
        <v>40</v>
      </c>
      <c r="G86" s="17">
        <v>0.14000000000000001</v>
      </c>
      <c r="H86" s="17">
        <v>0.54</v>
      </c>
      <c r="I86" s="19">
        <v>2.0500000000000003</v>
      </c>
    </row>
    <row r="87" spans="1:9" ht="17.100000000000001" customHeight="1" x14ac:dyDescent="0.2">
      <c r="A87" s="6" t="s">
        <v>17</v>
      </c>
      <c r="B87" s="17">
        <v>524.91000000000008</v>
      </c>
      <c r="C87" s="18">
        <v>521.16999999999996</v>
      </c>
      <c r="D87" s="18">
        <v>0.70000000000000007</v>
      </c>
      <c r="E87" s="18">
        <v>0.24000000000000002</v>
      </c>
      <c r="F87" s="18" t="s">
        <v>40</v>
      </c>
      <c r="G87" s="17">
        <v>0.25</v>
      </c>
      <c r="H87" s="17">
        <v>0.47000000000000003</v>
      </c>
      <c r="I87" s="19">
        <v>2.08</v>
      </c>
    </row>
    <row r="88" spans="1:9" ht="17.100000000000001" customHeight="1" x14ac:dyDescent="0.2">
      <c r="A88" s="6" t="s">
        <v>18</v>
      </c>
      <c r="B88" s="17">
        <v>1366.5999999999983</v>
      </c>
      <c r="C88" s="18">
        <v>1357.1399999999976</v>
      </c>
      <c r="D88" s="18">
        <v>1.37</v>
      </c>
      <c r="E88" s="18" t="s">
        <v>40</v>
      </c>
      <c r="F88" s="18" t="s">
        <v>40</v>
      </c>
      <c r="G88" s="17">
        <v>0.7</v>
      </c>
      <c r="H88" s="17">
        <v>1.3</v>
      </c>
      <c r="I88" s="19">
        <v>6.09</v>
      </c>
    </row>
    <row r="89" spans="1:9" ht="23.1" customHeight="1" x14ac:dyDescent="0.2">
      <c r="A89" s="8" t="s">
        <v>3</v>
      </c>
      <c r="B89" s="15">
        <f>SUM(B90:B103)</f>
        <v>353336.32999999996</v>
      </c>
      <c r="C89" s="14">
        <f t="shared" ref="C89:I89" si="31">SUM(C90:C103)</f>
        <v>252537.54000000012</v>
      </c>
      <c r="D89" s="14">
        <f t="shared" si="31"/>
        <v>94700.18</v>
      </c>
      <c r="E89" s="14">
        <f t="shared" si="31"/>
        <v>2196.86</v>
      </c>
      <c r="F89" s="14">
        <f t="shared" si="31"/>
        <v>188.5</v>
      </c>
      <c r="G89" s="15">
        <f t="shared" si="31"/>
        <v>727.8</v>
      </c>
      <c r="H89" s="15">
        <f t="shared" si="31"/>
        <v>735.38</v>
      </c>
      <c r="I89" s="16">
        <f t="shared" si="31"/>
        <v>2250.0699999999997</v>
      </c>
    </row>
    <row r="90" spans="1:9" ht="17.100000000000001" customHeight="1" x14ac:dyDescent="0.2">
      <c r="A90" s="6" t="s">
        <v>19</v>
      </c>
      <c r="B90" s="17">
        <v>2812.3499999999935</v>
      </c>
      <c r="C90" s="18">
        <v>2794.7700000000045</v>
      </c>
      <c r="D90" s="18">
        <v>6.65</v>
      </c>
      <c r="E90" s="18" t="s">
        <v>40</v>
      </c>
      <c r="F90" s="18" t="s">
        <v>40</v>
      </c>
      <c r="G90" s="17">
        <v>1</v>
      </c>
      <c r="H90" s="17">
        <v>3.7</v>
      </c>
      <c r="I90" s="19">
        <v>6.23</v>
      </c>
    </row>
    <row r="91" spans="1:9" ht="17.100000000000001" customHeight="1" x14ac:dyDescent="0.2">
      <c r="A91" s="6" t="s">
        <v>20</v>
      </c>
      <c r="B91" s="17">
        <v>5676.6300000000028</v>
      </c>
      <c r="C91" s="18">
        <v>5617.0500000000175</v>
      </c>
      <c r="D91" s="18">
        <v>21.350000000000005</v>
      </c>
      <c r="E91" s="18">
        <v>3.81</v>
      </c>
      <c r="F91" s="18">
        <v>2.5</v>
      </c>
      <c r="G91" s="17">
        <v>5.0999999999999996</v>
      </c>
      <c r="H91" s="17">
        <v>5.68</v>
      </c>
      <c r="I91" s="19">
        <v>21.140000000000004</v>
      </c>
    </row>
    <row r="92" spans="1:9" ht="17.100000000000001" customHeight="1" x14ac:dyDescent="0.2">
      <c r="A92" s="6" t="s">
        <v>21</v>
      </c>
      <c r="B92" s="17">
        <v>4314.6499999999996</v>
      </c>
      <c r="C92" s="18">
        <v>4265.3500000000113</v>
      </c>
      <c r="D92" s="18">
        <v>29.3</v>
      </c>
      <c r="E92" s="18" t="s">
        <v>40</v>
      </c>
      <c r="F92" s="18" t="s">
        <v>40</v>
      </c>
      <c r="G92" s="17">
        <v>6</v>
      </c>
      <c r="H92" s="17" t="s">
        <v>40</v>
      </c>
      <c r="I92" s="19">
        <v>14</v>
      </c>
    </row>
    <row r="93" spans="1:9" ht="17.100000000000001" customHeight="1" x14ac:dyDescent="0.2">
      <c r="A93" s="6" t="s">
        <v>22</v>
      </c>
      <c r="B93" s="17">
        <v>3889.0399999999986</v>
      </c>
      <c r="C93" s="18">
        <v>3805.4399999999946</v>
      </c>
      <c r="D93" s="18">
        <v>59.800000000000011</v>
      </c>
      <c r="E93" s="18">
        <v>3.8</v>
      </c>
      <c r="F93" s="18">
        <v>3</v>
      </c>
      <c r="G93" s="17">
        <v>7</v>
      </c>
      <c r="H93" s="17">
        <v>3.5</v>
      </c>
      <c r="I93" s="19">
        <v>6.5</v>
      </c>
    </row>
    <row r="94" spans="1:9" ht="17.100000000000001" customHeight="1" x14ac:dyDescent="0.2">
      <c r="A94" s="6" t="s">
        <v>23</v>
      </c>
      <c r="B94" s="17">
        <v>2925.9400000000032</v>
      </c>
      <c r="C94" s="18">
        <v>2875.1399999999962</v>
      </c>
      <c r="D94" s="18">
        <v>46.099999999999994</v>
      </c>
      <c r="E94" s="18" t="s">
        <v>40</v>
      </c>
      <c r="F94" s="18" t="s">
        <v>40</v>
      </c>
      <c r="G94" s="17">
        <v>4.7</v>
      </c>
      <c r="H94" s="17" t="s">
        <v>40</v>
      </c>
      <c r="I94" s="19" t="s">
        <v>40</v>
      </c>
    </row>
    <row r="95" spans="1:9" ht="17.100000000000001" customHeight="1" x14ac:dyDescent="0.2">
      <c r="A95" s="6" t="s">
        <v>24</v>
      </c>
      <c r="B95" s="17">
        <v>13809.089999999997</v>
      </c>
      <c r="C95" s="18">
        <v>13471.549999999983</v>
      </c>
      <c r="D95" s="18">
        <v>294.04000000000002</v>
      </c>
      <c r="E95" s="18" t="s">
        <v>40</v>
      </c>
      <c r="F95" s="18" t="s">
        <v>40</v>
      </c>
      <c r="G95" s="17">
        <v>14</v>
      </c>
      <c r="H95" s="17">
        <v>14.5</v>
      </c>
      <c r="I95" s="19">
        <v>15</v>
      </c>
    </row>
    <row r="96" spans="1:9" ht="17.100000000000001" customHeight="1" x14ac:dyDescent="0.2">
      <c r="A96" s="6" t="s">
        <v>25</v>
      </c>
      <c r="B96" s="17">
        <v>23012.059999999983</v>
      </c>
      <c r="C96" s="18">
        <v>22323.090000000018</v>
      </c>
      <c r="D96" s="18">
        <v>598.97</v>
      </c>
      <c r="E96" s="18" t="s">
        <v>40</v>
      </c>
      <c r="F96" s="18">
        <v>15</v>
      </c>
      <c r="G96" s="17">
        <v>17</v>
      </c>
      <c r="H96" s="17">
        <v>27</v>
      </c>
      <c r="I96" s="19">
        <v>31</v>
      </c>
    </row>
    <row r="97" spans="1:10" ht="17.100000000000001" customHeight="1" x14ac:dyDescent="0.2">
      <c r="A97" s="6" t="s">
        <v>26</v>
      </c>
      <c r="B97" s="17">
        <v>46452.359999999993</v>
      </c>
      <c r="C97" s="18">
        <v>42574.920000000056</v>
      </c>
      <c r="D97" s="18">
        <v>3592.4400000000005</v>
      </c>
      <c r="E97" s="18" t="s">
        <v>40</v>
      </c>
      <c r="F97" s="18">
        <v>24</v>
      </c>
      <c r="G97" s="17">
        <v>32</v>
      </c>
      <c r="H97" s="17">
        <v>78</v>
      </c>
      <c r="I97" s="19">
        <v>151</v>
      </c>
    </row>
    <row r="98" spans="1:10" ht="17.100000000000001" customHeight="1" x14ac:dyDescent="0.2">
      <c r="A98" s="6" t="s">
        <v>27</v>
      </c>
      <c r="B98" s="17">
        <v>47766.279999999984</v>
      </c>
      <c r="C98" s="18">
        <v>38609.420000000049</v>
      </c>
      <c r="D98" s="18">
        <v>8231.3599999999988</v>
      </c>
      <c r="E98" s="18">
        <v>94</v>
      </c>
      <c r="F98" s="18">
        <v>144</v>
      </c>
      <c r="G98" s="17">
        <v>90</v>
      </c>
      <c r="H98" s="17">
        <v>243</v>
      </c>
      <c r="I98" s="19">
        <v>354.5</v>
      </c>
    </row>
    <row r="99" spans="1:10" ht="17.100000000000001" customHeight="1" x14ac:dyDescent="0.2">
      <c r="A99" s="6" t="s">
        <v>28</v>
      </c>
      <c r="B99" s="17">
        <v>49320.879999999983</v>
      </c>
      <c r="C99" s="18">
        <v>35191.730000000025</v>
      </c>
      <c r="D99" s="18">
        <v>13770.200000000003</v>
      </c>
      <c r="E99" s="18">
        <v>223.25</v>
      </c>
      <c r="F99" s="18" t="s">
        <v>40</v>
      </c>
      <c r="G99" s="17" t="s">
        <v>40</v>
      </c>
      <c r="H99" s="17" t="s">
        <v>40</v>
      </c>
      <c r="I99" s="19">
        <v>135.69999999999999</v>
      </c>
    </row>
    <row r="100" spans="1:10" ht="17.100000000000001" customHeight="1" x14ac:dyDescent="0.2">
      <c r="A100" s="6" t="s">
        <v>29</v>
      </c>
      <c r="B100" s="17">
        <v>62054.850000000006</v>
      </c>
      <c r="C100" s="18">
        <v>34312.07999999998</v>
      </c>
      <c r="D100" s="18">
        <v>25896.770000000004</v>
      </c>
      <c r="E100" s="18">
        <v>250</v>
      </c>
      <c r="F100" s="18" t="s">
        <v>40</v>
      </c>
      <c r="G100" s="17">
        <v>551</v>
      </c>
      <c r="H100" s="17">
        <v>360</v>
      </c>
      <c r="I100" s="19">
        <v>685</v>
      </c>
    </row>
    <row r="101" spans="1:10" ht="17.100000000000001" customHeight="1" x14ac:dyDescent="0.2">
      <c r="A101" s="6" t="s">
        <v>30</v>
      </c>
      <c r="B101" s="17">
        <v>37174.719999999994</v>
      </c>
      <c r="C101" s="18">
        <v>16847.000000000004</v>
      </c>
      <c r="D101" s="18">
        <v>17875.719999999998</v>
      </c>
      <c r="E101" s="18">
        <v>1622</v>
      </c>
      <c r="F101" s="18" t="s">
        <v>40</v>
      </c>
      <c r="G101" s="17" t="s">
        <v>40</v>
      </c>
      <c r="H101" s="17" t="s">
        <v>40</v>
      </c>
      <c r="I101" s="19">
        <v>830</v>
      </c>
    </row>
    <row r="102" spans="1:10" ht="17.100000000000001" customHeight="1" x14ac:dyDescent="0.2">
      <c r="A102" s="6" t="s">
        <v>31</v>
      </c>
      <c r="B102" s="17">
        <v>39419.080000000009</v>
      </c>
      <c r="C102" s="18">
        <v>22850</v>
      </c>
      <c r="D102" s="18">
        <v>16569.079999999998</v>
      </c>
      <c r="E102" s="18" t="s">
        <v>40</v>
      </c>
      <c r="F102" s="18" t="s">
        <v>40</v>
      </c>
      <c r="G102" s="17" t="s">
        <v>40</v>
      </c>
      <c r="H102" s="17" t="s">
        <v>40</v>
      </c>
      <c r="I102" s="19" t="s">
        <v>40</v>
      </c>
    </row>
    <row r="103" spans="1:10" ht="17.100000000000001" customHeight="1" x14ac:dyDescent="0.2">
      <c r="A103" s="6" t="s">
        <v>32</v>
      </c>
      <c r="B103" s="17">
        <v>14708.400000000001</v>
      </c>
      <c r="C103" s="18">
        <v>7000</v>
      </c>
      <c r="D103" s="18">
        <v>7708.4</v>
      </c>
      <c r="E103" s="18" t="s">
        <v>40</v>
      </c>
      <c r="F103" s="18" t="s">
        <v>40</v>
      </c>
      <c r="G103" s="17" t="s">
        <v>40</v>
      </c>
      <c r="H103" s="17" t="s">
        <v>40</v>
      </c>
      <c r="I103" s="19" t="s">
        <v>40</v>
      </c>
    </row>
    <row r="104" spans="1:10" ht="23.1" customHeight="1" x14ac:dyDescent="0.2">
      <c r="A104" s="8" t="s">
        <v>8</v>
      </c>
      <c r="B104" s="15">
        <f>SUM(B105,B109)</f>
        <v>315013.36000000004</v>
      </c>
      <c r="C104" s="14">
        <f t="shared" ref="C104:H104" si="32">SUM(C105,C109)</f>
        <v>250971.84000000008</v>
      </c>
      <c r="D104" s="14">
        <f t="shared" si="32"/>
        <v>32841.980000000003</v>
      </c>
      <c r="E104" s="14">
        <f t="shared" si="32"/>
        <v>51.66</v>
      </c>
      <c r="F104" s="14">
        <f t="shared" si="32"/>
        <v>2.46</v>
      </c>
      <c r="G104" s="15">
        <f t="shared" si="32"/>
        <v>979.17</v>
      </c>
      <c r="H104" s="15">
        <f t="shared" si="32"/>
        <v>30068.16</v>
      </c>
      <c r="I104" s="16">
        <f>SUM(I105,I109)</f>
        <v>98.09</v>
      </c>
      <c r="J104" s="3"/>
    </row>
    <row r="105" spans="1:10" ht="23.1" customHeight="1" x14ac:dyDescent="0.2">
      <c r="A105" s="8" t="s">
        <v>2</v>
      </c>
      <c r="B105" s="15">
        <f>SUM(B106:B108)</f>
        <v>358.82000000000016</v>
      </c>
      <c r="C105" s="14">
        <f t="shared" ref="C105:I105" si="33">SUM(C106:C108)</f>
        <v>355.02</v>
      </c>
      <c r="D105" s="14">
        <f t="shared" si="33"/>
        <v>0.51</v>
      </c>
      <c r="E105" s="14">
        <f t="shared" si="33"/>
        <v>0.16</v>
      </c>
      <c r="F105" s="14">
        <f t="shared" si="33"/>
        <v>0.96</v>
      </c>
      <c r="G105" s="15">
        <f t="shared" si="33"/>
        <v>0.17</v>
      </c>
      <c r="H105" s="15">
        <f t="shared" si="33"/>
        <v>0.66</v>
      </c>
      <c r="I105" s="16">
        <f t="shared" si="33"/>
        <v>1.3399999999999999</v>
      </c>
    </row>
    <row r="106" spans="1:10" ht="17.100000000000001" customHeight="1" x14ac:dyDescent="0.2">
      <c r="A106" s="6" t="s">
        <v>16</v>
      </c>
      <c r="B106" s="17">
        <v>60.880000000000102</v>
      </c>
      <c r="C106" s="18">
        <v>60.44</v>
      </c>
      <c r="D106" s="18">
        <v>0.06</v>
      </c>
      <c r="E106" s="18">
        <v>0.06</v>
      </c>
      <c r="F106" s="18">
        <v>0.03</v>
      </c>
      <c r="G106" s="17">
        <v>7.0000000000000007E-2</v>
      </c>
      <c r="H106" s="17" t="s">
        <v>40</v>
      </c>
      <c r="I106" s="19">
        <v>0.22</v>
      </c>
    </row>
    <row r="107" spans="1:10" ht="17.100000000000001" customHeight="1" x14ac:dyDescent="0.2">
      <c r="A107" s="6" t="s">
        <v>17</v>
      </c>
      <c r="B107" s="17">
        <v>63.379999999999981</v>
      </c>
      <c r="C107" s="18">
        <v>62.700000000000053</v>
      </c>
      <c r="D107" s="18">
        <v>0.2</v>
      </c>
      <c r="E107" s="18">
        <v>0.1</v>
      </c>
      <c r="F107" s="18" t="s">
        <v>40</v>
      </c>
      <c r="G107" s="17">
        <v>0.1</v>
      </c>
      <c r="H107" s="17">
        <v>0.16</v>
      </c>
      <c r="I107" s="19">
        <v>0.12</v>
      </c>
    </row>
    <row r="108" spans="1:10" ht="17.100000000000001" customHeight="1" x14ac:dyDescent="0.2">
      <c r="A108" s="6" t="s">
        <v>18</v>
      </c>
      <c r="B108" s="17">
        <v>234.56000000000006</v>
      </c>
      <c r="C108" s="18">
        <v>231.87999999999991</v>
      </c>
      <c r="D108" s="18">
        <v>0.25</v>
      </c>
      <c r="E108" s="18" t="s">
        <v>40</v>
      </c>
      <c r="F108" s="18">
        <v>0.92999999999999994</v>
      </c>
      <c r="G108" s="17" t="s">
        <v>40</v>
      </c>
      <c r="H108" s="17">
        <v>0.5</v>
      </c>
      <c r="I108" s="19">
        <v>1</v>
      </c>
    </row>
    <row r="109" spans="1:10" ht="23.1" customHeight="1" x14ac:dyDescent="0.2">
      <c r="A109" s="8" t="s">
        <v>3</v>
      </c>
      <c r="B109" s="15">
        <f>SUM(B110:B123)</f>
        <v>314654.54000000004</v>
      </c>
      <c r="C109" s="14">
        <f t="shared" ref="C109:I109" si="34">SUM(C110:C123)</f>
        <v>250616.82000000009</v>
      </c>
      <c r="D109" s="14">
        <f t="shared" si="34"/>
        <v>32841.47</v>
      </c>
      <c r="E109" s="14">
        <f t="shared" si="34"/>
        <v>51.5</v>
      </c>
      <c r="F109" s="14">
        <f t="shared" si="34"/>
        <v>1.5</v>
      </c>
      <c r="G109" s="15">
        <f t="shared" si="34"/>
        <v>979</v>
      </c>
      <c r="H109" s="15">
        <f t="shared" si="34"/>
        <v>30067.5</v>
      </c>
      <c r="I109" s="16">
        <f t="shared" si="34"/>
        <v>96.75</v>
      </c>
    </row>
    <row r="110" spans="1:10" ht="17.100000000000001" customHeight="1" x14ac:dyDescent="0.2">
      <c r="A110" s="6" t="s">
        <v>19</v>
      </c>
      <c r="B110" s="17">
        <v>499.72999999999928</v>
      </c>
      <c r="C110" s="18">
        <v>492.75000000000068</v>
      </c>
      <c r="D110" s="18" t="s">
        <v>40</v>
      </c>
      <c r="E110" s="18" t="s">
        <v>40</v>
      </c>
      <c r="F110" s="18">
        <v>0.5</v>
      </c>
      <c r="G110" s="17" t="s">
        <v>40</v>
      </c>
      <c r="H110" s="17">
        <v>0.5</v>
      </c>
      <c r="I110" s="19">
        <v>5.9799999999999995</v>
      </c>
    </row>
    <row r="111" spans="1:10" ht="17.100000000000001" customHeight="1" x14ac:dyDescent="0.2">
      <c r="A111" s="6" t="s">
        <v>20</v>
      </c>
      <c r="B111" s="17">
        <v>1648.79</v>
      </c>
      <c r="C111" s="18">
        <v>1619.52</v>
      </c>
      <c r="D111" s="18">
        <v>4</v>
      </c>
      <c r="E111" s="18">
        <v>2.5</v>
      </c>
      <c r="F111" s="18">
        <v>1</v>
      </c>
      <c r="G111" s="17">
        <v>4</v>
      </c>
      <c r="H111" s="17">
        <v>4.5</v>
      </c>
      <c r="I111" s="19">
        <v>13.27</v>
      </c>
    </row>
    <row r="112" spans="1:10" ht="17.100000000000001" customHeight="1" x14ac:dyDescent="0.2">
      <c r="A112" s="6" t="s">
        <v>21</v>
      </c>
      <c r="B112" s="17">
        <v>2083.7199999999975</v>
      </c>
      <c r="C112" s="18">
        <v>2077.2199999999998</v>
      </c>
      <c r="D112" s="18">
        <v>2</v>
      </c>
      <c r="E112" s="18" t="s">
        <v>40</v>
      </c>
      <c r="F112" s="18" t="s">
        <v>40</v>
      </c>
      <c r="G112" s="17" t="s">
        <v>40</v>
      </c>
      <c r="H112" s="17">
        <v>2</v>
      </c>
      <c r="I112" s="19">
        <v>2.5</v>
      </c>
    </row>
    <row r="113" spans="1:10" ht="17.100000000000001" customHeight="1" x14ac:dyDescent="0.2">
      <c r="A113" s="6" t="s">
        <v>22</v>
      </c>
      <c r="B113" s="17">
        <v>1697.0000000000005</v>
      </c>
      <c r="C113" s="18">
        <v>1678.5000000000007</v>
      </c>
      <c r="D113" s="18">
        <v>12.5</v>
      </c>
      <c r="E113" s="18">
        <v>3</v>
      </c>
      <c r="F113" s="18" t="s">
        <v>40</v>
      </c>
      <c r="G113" s="17" t="s">
        <v>40</v>
      </c>
      <c r="H113" s="17">
        <v>3</v>
      </c>
      <c r="I113" s="19" t="s">
        <v>40</v>
      </c>
    </row>
    <row r="114" spans="1:10" ht="17.100000000000001" customHeight="1" x14ac:dyDescent="0.2">
      <c r="A114" s="6" t="s">
        <v>23</v>
      </c>
      <c r="B114" s="17">
        <v>1371.0899999999995</v>
      </c>
      <c r="C114" s="18">
        <v>1359.09</v>
      </c>
      <c r="D114" s="18" t="s">
        <v>40</v>
      </c>
      <c r="E114" s="18" t="s">
        <v>40</v>
      </c>
      <c r="F114" s="18" t="s">
        <v>40</v>
      </c>
      <c r="G114" s="17" t="s">
        <v>40</v>
      </c>
      <c r="H114" s="17">
        <v>4</v>
      </c>
      <c r="I114" s="19">
        <v>8</v>
      </c>
    </row>
    <row r="115" spans="1:10" ht="17.100000000000001" customHeight="1" x14ac:dyDescent="0.2">
      <c r="A115" s="6" t="s">
        <v>24</v>
      </c>
      <c r="B115" s="17">
        <v>4427.3800000000028</v>
      </c>
      <c r="C115" s="18">
        <v>4402.38</v>
      </c>
      <c r="D115" s="18">
        <v>8</v>
      </c>
      <c r="E115" s="18" t="s">
        <v>40</v>
      </c>
      <c r="F115" s="18" t="s">
        <v>40</v>
      </c>
      <c r="G115" s="17">
        <v>12</v>
      </c>
      <c r="H115" s="17" t="s">
        <v>40</v>
      </c>
      <c r="I115" s="19">
        <v>5</v>
      </c>
    </row>
    <row r="116" spans="1:10" ht="17.100000000000001" customHeight="1" x14ac:dyDescent="0.2">
      <c r="A116" s="6" t="s">
        <v>25</v>
      </c>
      <c r="B116" s="17">
        <v>7705.83</v>
      </c>
      <c r="C116" s="18">
        <v>7632.8300000000027</v>
      </c>
      <c r="D116" s="18">
        <v>10</v>
      </c>
      <c r="E116" s="18">
        <v>11</v>
      </c>
      <c r="F116" s="18" t="s">
        <v>40</v>
      </c>
      <c r="G116" s="17" t="s">
        <v>40</v>
      </c>
      <c r="H116" s="17">
        <v>26</v>
      </c>
      <c r="I116" s="19">
        <v>26</v>
      </c>
    </row>
    <row r="117" spans="1:10" ht="17.100000000000001" customHeight="1" x14ac:dyDescent="0.2">
      <c r="A117" s="6" t="s">
        <v>26</v>
      </c>
      <c r="B117" s="17">
        <v>33385.159999999974</v>
      </c>
      <c r="C117" s="18">
        <v>33213.660000000025</v>
      </c>
      <c r="D117" s="18">
        <v>34</v>
      </c>
      <c r="E117" s="18">
        <v>35</v>
      </c>
      <c r="F117" s="18" t="s">
        <v>40</v>
      </c>
      <c r="G117" s="17">
        <v>39</v>
      </c>
      <c r="H117" s="17">
        <v>27.5</v>
      </c>
      <c r="I117" s="19">
        <v>36</v>
      </c>
    </row>
    <row r="118" spans="1:10" ht="17.100000000000001" customHeight="1" x14ac:dyDescent="0.2">
      <c r="A118" s="6" t="s">
        <v>27</v>
      </c>
      <c r="B118" s="17">
        <v>52365.49</v>
      </c>
      <c r="C118" s="18">
        <v>52263.490000000063</v>
      </c>
      <c r="D118" s="18">
        <v>52</v>
      </c>
      <c r="E118" s="18" t="s">
        <v>40</v>
      </c>
      <c r="F118" s="18" t="s">
        <v>40</v>
      </c>
      <c r="G118" s="17">
        <v>50</v>
      </c>
      <c r="H118" s="17" t="s">
        <v>40</v>
      </c>
      <c r="I118" s="19" t="s">
        <v>40</v>
      </c>
    </row>
    <row r="119" spans="1:10" ht="17.100000000000001" customHeight="1" x14ac:dyDescent="0.2">
      <c r="A119" s="6" t="s">
        <v>28</v>
      </c>
      <c r="B119" s="17">
        <v>54650.53</v>
      </c>
      <c r="C119" s="18">
        <v>53644.929999999993</v>
      </c>
      <c r="D119" s="18">
        <v>845.59999999999991</v>
      </c>
      <c r="E119" s="18" t="s">
        <v>40</v>
      </c>
      <c r="F119" s="18" t="s">
        <v>40</v>
      </c>
      <c r="G119" s="17">
        <v>160</v>
      </c>
      <c r="H119" s="17" t="s">
        <v>40</v>
      </c>
      <c r="I119" s="19" t="s">
        <v>40</v>
      </c>
    </row>
    <row r="120" spans="1:10" ht="17.100000000000001" customHeight="1" x14ac:dyDescent="0.2">
      <c r="A120" s="6" t="s">
        <v>29</v>
      </c>
      <c r="B120" s="17">
        <v>52071.940000000031</v>
      </c>
      <c r="C120" s="18">
        <v>49757.450000000004</v>
      </c>
      <c r="D120" s="18">
        <v>2314.4899999999998</v>
      </c>
      <c r="E120" s="18" t="s">
        <v>40</v>
      </c>
      <c r="F120" s="18" t="s">
        <v>40</v>
      </c>
      <c r="G120" s="17" t="s">
        <v>40</v>
      </c>
      <c r="H120" s="17" t="s">
        <v>40</v>
      </c>
      <c r="I120" s="19" t="s">
        <v>40</v>
      </c>
    </row>
    <row r="121" spans="1:10" ht="17.100000000000001" customHeight="1" x14ac:dyDescent="0.2">
      <c r="A121" s="6" t="s">
        <v>30</v>
      </c>
      <c r="B121" s="17">
        <v>24909.879999999994</v>
      </c>
      <c r="C121" s="18">
        <v>20678.999999999993</v>
      </c>
      <c r="D121" s="18">
        <v>3516.88</v>
      </c>
      <c r="E121" s="18" t="s">
        <v>40</v>
      </c>
      <c r="F121" s="18" t="s">
        <v>40</v>
      </c>
      <c r="G121" s="17">
        <v>714</v>
      </c>
      <c r="H121" s="17" t="s">
        <v>40</v>
      </c>
      <c r="I121" s="19" t="s">
        <v>40</v>
      </c>
    </row>
    <row r="122" spans="1:10" ht="17.100000000000001" customHeight="1" x14ac:dyDescent="0.2">
      <c r="A122" s="6" t="s">
        <v>31</v>
      </c>
      <c r="B122" s="17">
        <v>16958.000000000004</v>
      </c>
      <c r="C122" s="18">
        <v>15458.000000000002</v>
      </c>
      <c r="D122" s="18">
        <v>1500</v>
      </c>
      <c r="E122" s="18" t="s">
        <v>40</v>
      </c>
      <c r="F122" s="18" t="s">
        <v>40</v>
      </c>
      <c r="G122" s="17" t="s">
        <v>40</v>
      </c>
      <c r="H122" s="17" t="s">
        <v>40</v>
      </c>
      <c r="I122" s="19" t="s">
        <v>40</v>
      </c>
    </row>
    <row r="123" spans="1:10" ht="17.100000000000001" customHeight="1" x14ac:dyDescent="0.2">
      <c r="A123" s="6" t="s">
        <v>32</v>
      </c>
      <c r="B123" s="17">
        <v>60880</v>
      </c>
      <c r="C123" s="18">
        <v>6338</v>
      </c>
      <c r="D123" s="18">
        <v>24542</v>
      </c>
      <c r="E123" s="18" t="s">
        <v>40</v>
      </c>
      <c r="F123" s="18" t="s">
        <v>40</v>
      </c>
      <c r="G123" s="17" t="s">
        <v>40</v>
      </c>
      <c r="H123" s="17">
        <v>30000</v>
      </c>
      <c r="I123" s="19" t="s">
        <v>40</v>
      </c>
    </row>
    <row r="124" spans="1:10" ht="23.1" customHeight="1" x14ac:dyDescent="0.2">
      <c r="A124" s="8" t="s">
        <v>9</v>
      </c>
      <c r="B124" s="15">
        <f>SUM(B125,B129)</f>
        <v>136746.98000000001</v>
      </c>
      <c r="C124" s="14">
        <f t="shared" ref="C124:H124" si="35">SUM(C125,C129)</f>
        <v>122896.81000000006</v>
      </c>
      <c r="D124" s="14">
        <f t="shared" si="35"/>
        <v>12619.359999999999</v>
      </c>
      <c r="E124" s="14">
        <f t="shared" si="35"/>
        <v>349.78999999999996</v>
      </c>
      <c r="F124" s="14">
        <f t="shared" si="35"/>
        <v>5.8</v>
      </c>
      <c r="G124" s="15">
        <f t="shared" si="35"/>
        <v>109.5</v>
      </c>
      <c r="H124" s="15">
        <f t="shared" si="35"/>
        <v>554.39</v>
      </c>
      <c r="I124" s="16">
        <f>SUM(I125,I129)</f>
        <v>211.32999999999998</v>
      </c>
      <c r="J124" s="3"/>
    </row>
    <row r="125" spans="1:10" ht="23.1" customHeight="1" x14ac:dyDescent="0.2">
      <c r="A125" s="8" t="s">
        <v>2</v>
      </c>
      <c r="B125" s="15">
        <f>SUM(B126:B128)</f>
        <v>488.90999999999974</v>
      </c>
      <c r="C125" s="14">
        <f t="shared" ref="C125:I125" si="36">SUM(C126:C128)</f>
        <v>483.94000000000023</v>
      </c>
      <c r="D125" s="14">
        <f t="shared" si="36"/>
        <v>0.47</v>
      </c>
      <c r="E125" s="14">
        <f t="shared" si="36"/>
        <v>0.02</v>
      </c>
      <c r="F125" s="14">
        <f t="shared" si="36"/>
        <v>0.55000000000000004</v>
      </c>
      <c r="G125" s="15" t="s">
        <v>40</v>
      </c>
      <c r="H125" s="15">
        <f t="shared" si="36"/>
        <v>1.39</v>
      </c>
      <c r="I125" s="16">
        <f t="shared" si="36"/>
        <v>2.54</v>
      </c>
    </row>
    <row r="126" spans="1:10" ht="17.100000000000001" customHeight="1" x14ac:dyDescent="0.2">
      <c r="A126" s="6" t="s">
        <v>16</v>
      </c>
      <c r="B126" s="17">
        <v>132.2700000000001</v>
      </c>
      <c r="C126" s="18">
        <v>131.35000000000045</v>
      </c>
      <c r="D126" s="18">
        <v>0.06</v>
      </c>
      <c r="E126" s="18">
        <v>0.02</v>
      </c>
      <c r="F126" s="18" t="s">
        <v>40</v>
      </c>
      <c r="G126" s="17" t="s">
        <v>40</v>
      </c>
      <c r="H126" s="17">
        <v>0.33</v>
      </c>
      <c r="I126" s="19">
        <v>0.51</v>
      </c>
    </row>
    <row r="127" spans="1:10" ht="17.100000000000001" customHeight="1" x14ac:dyDescent="0.2">
      <c r="A127" s="6" t="s">
        <v>17</v>
      </c>
      <c r="B127" s="17">
        <v>58.510000000000069</v>
      </c>
      <c r="C127" s="18">
        <v>57.619999999999983</v>
      </c>
      <c r="D127" s="18">
        <v>0.1</v>
      </c>
      <c r="E127" s="18" t="s">
        <v>40</v>
      </c>
      <c r="F127" s="18">
        <v>0.1</v>
      </c>
      <c r="G127" s="17" t="s">
        <v>40</v>
      </c>
      <c r="H127" s="17">
        <v>0.11</v>
      </c>
      <c r="I127" s="19">
        <v>0.58000000000000007</v>
      </c>
    </row>
    <row r="128" spans="1:10" ht="17.100000000000001" customHeight="1" x14ac:dyDescent="0.2">
      <c r="A128" s="6" t="s">
        <v>18</v>
      </c>
      <c r="B128" s="17">
        <v>298.1299999999996</v>
      </c>
      <c r="C128" s="18">
        <v>294.9699999999998</v>
      </c>
      <c r="D128" s="18">
        <v>0.31</v>
      </c>
      <c r="E128" s="18" t="s">
        <v>40</v>
      </c>
      <c r="F128" s="18">
        <v>0.45</v>
      </c>
      <c r="G128" s="17" t="s">
        <v>40</v>
      </c>
      <c r="H128" s="17">
        <v>0.95</v>
      </c>
      <c r="I128" s="19">
        <v>1.45</v>
      </c>
    </row>
    <row r="129" spans="1:10" ht="23.1" customHeight="1" x14ac:dyDescent="0.2">
      <c r="A129" s="8" t="s">
        <v>3</v>
      </c>
      <c r="B129" s="15">
        <f>SUM(B130:B142)</f>
        <v>136258.07</v>
      </c>
      <c r="C129" s="14">
        <f t="shared" ref="C129:I129" si="37">SUM(C130:C142)</f>
        <v>122412.87000000005</v>
      </c>
      <c r="D129" s="14">
        <f t="shared" si="37"/>
        <v>12618.89</v>
      </c>
      <c r="E129" s="14">
        <f t="shared" si="37"/>
        <v>349.77</v>
      </c>
      <c r="F129" s="14">
        <f t="shared" si="37"/>
        <v>5.25</v>
      </c>
      <c r="G129" s="15">
        <f t="shared" si="37"/>
        <v>109.5</v>
      </c>
      <c r="H129" s="15">
        <f t="shared" si="37"/>
        <v>553</v>
      </c>
      <c r="I129" s="16">
        <f t="shared" si="37"/>
        <v>208.79</v>
      </c>
    </row>
    <row r="130" spans="1:10" ht="17.100000000000001" customHeight="1" x14ac:dyDescent="0.2">
      <c r="A130" s="6" t="s">
        <v>19</v>
      </c>
      <c r="B130" s="17">
        <v>1039.0000000000002</v>
      </c>
      <c r="C130" s="18">
        <v>1022.5000000000035</v>
      </c>
      <c r="D130" s="18">
        <v>1</v>
      </c>
      <c r="E130" s="18">
        <v>0.5</v>
      </c>
      <c r="F130" s="18">
        <v>1.25</v>
      </c>
      <c r="G130" s="17">
        <v>0.5</v>
      </c>
      <c r="H130" s="17">
        <v>1</v>
      </c>
      <c r="I130" s="19">
        <v>12.25</v>
      </c>
    </row>
    <row r="131" spans="1:10" ht="17.100000000000001" customHeight="1" x14ac:dyDescent="0.2">
      <c r="A131" s="6" t="s">
        <v>20</v>
      </c>
      <c r="B131" s="17">
        <v>2888.0099999999961</v>
      </c>
      <c r="C131" s="18">
        <v>2861.6999999999966</v>
      </c>
      <c r="D131" s="18">
        <v>1</v>
      </c>
      <c r="E131" s="18">
        <v>4.2699999999999996</v>
      </c>
      <c r="F131" s="18">
        <v>4</v>
      </c>
      <c r="G131" s="17">
        <v>2</v>
      </c>
      <c r="H131" s="17">
        <v>2</v>
      </c>
      <c r="I131" s="19">
        <v>13.040000000000001</v>
      </c>
    </row>
    <row r="132" spans="1:10" ht="17.100000000000001" customHeight="1" x14ac:dyDescent="0.2">
      <c r="A132" s="6" t="s">
        <v>21</v>
      </c>
      <c r="B132" s="17">
        <v>2263.6299999999965</v>
      </c>
      <c r="C132" s="18">
        <v>2248.1299999999956</v>
      </c>
      <c r="D132" s="18">
        <v>4.5</v>
      </c>
      <c r="E132" s="18" t="s">
        <v>40</v>
      </c>
      <c r="F132" s="18" t="s">
        <v>40</v>
      </c>
      <c r="G132" s="18" t="s">
        <v>40</v>
      </c>
      <c r="H132" s="18" t="s">
        <v>40</v>
      </c>
      <c r="I132" s="19">
        <v>11</v>
      </c>
    </row>
    <row r="133" spans="1:10" ht="17.100000000000001" customHeight="1" x14ac:dyDescent="0.2">
      <c r="A133" s="6" t="s">
        <v>22</v>
      </c>
      <c r="B133" s="17">
        <v>1680.0299999999993</v>
      </c>
      <c r="C133" s="18">
        <v>1673.5299999999995</v>
      </c>
      <c r="D133" s="18" t="s">
        <v>40</v>
      </c>
      <c r="E133" s="18" t="s">
        <v>40</v>
      </c>
      <c r="F133" s="18" t="s">
        <v>40</v>
      </c>
      <c r="G133" s="18" t="s">
        <v>40</v>
      </c>
      <c r="H133" s="18" t="s">
        <v>40</v>
      </c>
      <c r="I133" s="19">
        <v>6.5</v>
      </c>
    </row>
    <row r="134" spans="1:10" ht="17.100000000000001" customHeight="1" x14ac:dyDescent="0.2">
      <c r="A134" s="6" t="s">
        <v>23</v>
      </c>
      <c r="B134" s="17">
        <v>1317.5599999999993</v>
      </c>
      <c r="C134" s="18">
        <v>1309.0600000000004</v>
      </c>
      <c r="D134" s="18">
        <v>8.5</v>
      </c>
      <c r="E134" s="18" t="s">
        <v>40</v>
      </c>
      <c r="F134" s="18" t="s">
        <v>40</v>
      </c>
      <c r="G134" s="18" t="s">
        <v>40</v>
      </c>
      <c r="H134" s="18" t="s">
        <v>40</v>
      </c>
      <c r="I134" s="19" t="s">
        <v>40</v>
      </c>
    </row>
    <row r="135" spans="1:10" ht="17.100000000000001" customHeight="1" x14ac:dyDescent="0.2">
      <c r="A135" s="6" t="s">
        <v>24</v>
      </c>
      <c r="B135" s="17">
        <v>6664.2099999999991</v>
      </c>
      <c r="C135" s="18">
        <v>6607.2100000000028</v>
      </c>
      <c r="D135" s="18">
        <v>42</v>
      </c>
      <c r="E135" s="18" t="s">
        <v>40</v>
      </c>
      <c r="F135" s="18" t="s">
        <v>40</v>
      </c>
      <c r="G135" s="17">
        <v>7</v>
      </c>
      <c r="H135" s="18" t="s">
        <v>40</v>
      </c>
      <c r="I135" s="19">
        <v>8</v>
      </c>
    </row>
    <row r="136" spans="1:10" ht="17.100000000000001" customHeight="1" x14ac:dyDescent="0.2">
      <c r="A136" s="6" t="s">
        <v>25</v>
      </c>
      <c r="B136" s="17">
        <v>14157.320000000018</v>
      </c>
      <c r="C136" s="18">
        <v>14038.069999999996</v>
      </c>
      <c r="D136" s="18">
        <v>99.25</v>
      </c>
      <c r="E136" s="18" t="s">
        <v>40</v>
      </c>
      <c r="F136" s="18" t="s">
        <v>40</v>
      </c>
      <c r="G136" s="17">
        <v>10</v>
      </c>
      <c r="H136" s="18" t="s">
        <v>40</v>
      </c>
      <c r="I136" s="19">
        <v>10</v>
      </c>
    </row>
    <row r="137" spans="1:10" ht="17.100000000000001" customHeight="1" x14ac:dyDescent="0.2">
      <c r="A137" s="6" t="s">
        <v>26</v>
      </c>
      <c r="B137" s="17">
        <v>31338.289999999994</v>
      </c>
      <c r="C137" s="18">
        <v>30820.900000000041</v>
      </c>
      <c r="D137" s="18">
        <v>439.39</v>
      </c>
      <c r="E137" s="18" t="s">
        <v>40</v>
      </c>
      <c r="F137" s="18" t="s">
        <v>40</v>
      </c>
      <c r="G137" s="18" t="s">
        <v>40</v>
      </c>
      <c r="H137" s="18" t="s">
        <v>40</v>
      </c>
      <c r="I137" s="19">
        <v>78</v>
      </c>
    </row>
    <row r="138" spans="1:10" ht="17.100000000000001" customHeight="1" x14ac:dyDescent="0.2">
      <c r="A138" s="6" t="s">
        <v>27</v>
      </c>
      <c r="B138" s="17">
        <v>20658.25</v>
      </c>
      <c r="C138" s="18">
        <v>20086.250000000007</v>
      </c>
      <c r="D138" s="18">
        <v>412</v>
      </c>
      <c r="E138" s="18" t="s">
        <v>40</v>
      </c>
      <c r="F138" s="18" t="s">
        <v>40</v>
      </c>
      <c r="G138" s="17">
        <v>90</v>
      </c>
      <c r="H138" s="18" t="s">
        <v>40</v>
      </c>
      <c r="I138" s="19">
        <v>70</v>
      </c>
    </row>
    <row r="139" spans="1:10" ht="17.100000000000001" customHeight="1" x14ac:dyDescent="0.2">
      <c r="A139" s="6" t="s">
        <v>28</v>
      </c>
      <c r="B139" s="17">
        <v>15171.340000000007</v>
      </c>
      <c r="C139" s="18">
        <v>13335.520000000004</v>
      </c>
      <c r="D139" s="18">
        <v>1710.82</v>
      </c>
      <c r="E139" s="18">
        <v>125</v>
      </c>
      <c r="F139" s="18" t="s">
        <v>40</v>
      </c>
      <c r="G139" s="17" t="s">
        <v>40</v>
      </c>
      <c r="H139" s="18" t="s">
        <v>40</v>
      </c>
      <c r="I139" s="19" t="s">
        <v>40</v>
      </c>
    </row>
    <row r="140" spans="1:10" ht="17.100000000000001" customHeight="1" x14ac:dyDescent="0.2">
      <c r="A140" s="6" t="s">
        <v>29</v>
      </c>
      <c r="B140" s="17">
        <v>19469.43</v>
      </c>
      <c r="C140" s="18">
        <v>15641.000000000007</v>
      </c>
      <c r="D140" s="18">
        <v>3608.4300000000003</v>
      </c>
      <c r="E140" s="18">
        <v>220</v>
      </c>
      <c r="F140" s="18" t="s">
        <v>40</v>
      </c>
      <c r="G140" s="17" t="s">
        <v>40</v>
      </c>
      <c r="H140" s="18" t="s">
        <v>40</v>
      </c>
      <c r="I140" s="19" t="s">
        <v>40</v>
      </c>
    </row>
    <row r="141" spans="1:10" ht="17.100000000000001" customHeight="1" x14ac:dyDescent="0.2">
      <c r="A141" s="6" t="s">
        <v>30</v>
      </c>
      <c r="B141" s="17">
        <v>12976.999999999998</v>
      </c>
      <c r="C141" s="18">
        <v>8535</v>
      </c>
      <c r="D141" s="18">
        <v>3892</v>
      </c>
      <c r="E141" s="18" t="s">
        <v>40</v>
      </c>
      <c r="F141" s="18" t="s">
        <v>40</v>
      </c>
      <c r="G141" s="17" t="s">
        <v>40</v>
      </c>
      <c r="H141" s="17">
        <v>550</v>
      </c>
      <c r="I141" s="19" t="s">
        <v>40</v>
      </c>
    </row>
    <row r="142" spans="1:10" ht="17.100000000000001" customHeight="1" x14ac:dyDescent="0.2">
      <c r="A142" s="6" t="s">
        <v>31</v>
      </c>
      <c r="B142" s="17">
        <v>6634</v>
      </c>
      <c r="C142" s="18">
        <v>4234</v>
      </c>
      <c r="D142" s="18">
        <v>2400</v>
      </c>
      <c r="E142" s="18" t="s">
        <v>40</v>
      </c>
      <c r="F142" s="18" t="s">
        <v>40</v>
      </c>
      <c r="G142" s="17" t="s">
        <v>40</v>
      </c>
      <c r="H142" s="17" t="s">
        <v>40</v>
      </c>
      <c r="I142" s="19" t="s">
        <v>40</v>
      </c>
    </row>
    <row r="143" spans="1:10" ht="23.1" customHeight="1" x14ac:dyDescent="0.2">
      <c r="A143" s="8" t="s">
        <v>10</v>
      </c>
      <c r="B143" s="15">
        <f>SUM(B144,B148)</f>
        <v>226776.40000000002</v>
      </c>
      <c r="C143" s="14">
        <f t="shared" ref="C143:H143" si="38">SUM(C144,C148)</f>
        <v>210111.94000000006</v>
      </c>
      <c r="D143" s="14">
        <f t="shared" si="38"/>
        <v>15827.689999999999</v>
      </c>
      <c r="E143" s="14">
        <f t="shared" si="38"/>
        <v>214.5</v>
      </c>
      <c r="F143" s="14">
        <f t="shared" si="38"/>
        <v>88.25</v>
      </c>
      <c r="G143" s="15" t="s">
        <v>40</v>
      </c>
      <c r="H143" s="15">
        <f t="shared" si="38"/>
        <v>201.27</v>
      </c>
      <c r="I143" s="16">
        <f>SUM(I144,I148)</f>
        <v>332.75</v>
      </c>
      <c r="J143" s="3"/>
    </row>
    <row r="144" spans="1:10" ht="23.1" customHeight="1" x14ac:dyDescent="0.2">
      <c r="A144" s="8" t="s">
        <v>2</v>
      </c>
      <c r="B144" s="15">
        <f>SUM(B145:B147)</f>
        <v>647.23999999999921</v>
      </c>
      <c r="C144" s="14">
        <f t="shared" ref="C144:I144" si="39">SUM(C145:C147)</f>
        <v>642.85000000000036</v>
      </c>
      <c r="D144" s="14">
        <f t="shared" si="39"/>
        <v>1.22</v>
      </c>
      <c r="E144" s="14" t="s">
        <v>40</v>
      </c>
      <c r="F144" s="14">
        <f t="shared" si="39"/>
        <v>0.25</v>
      </c>
      <c r="G144" s="15" t="s">
        <v>40</v>
      </c>
      <c r="H144" s="15">
        <f t="shared" si="39"/>
        <v>0.27</v>
      </c>
      <c r="I144" s="16">
        <f t="shared" si="39"/>
        <v>2.6500000000000004</v>
      </c>
    </row>
    <row r="145" spans="1:9" ht="17.100000000000001" customHeight="1" x14ac:dyDescent="0.2">
      <c r="A145" s="6" t="s">
        <v>16</v>
      </c>
      <c r="B145" s="17">
        <v>206.13999999999979</v>
      </c>
      <c r="C145" s="18">
        <v>205.54000000000013</v>
      </c>
      <c r="D145" s="18">
        <v>0.12</v>
      </c>
      <c r="E145" s="18" t="s">
        <v>40</v>
      </c>
      <c r="F145" s="18" t="s">
        <v>40</v>
      </c>
      <c r="G145" s="17" t="s">
        <v>40</v>
      </c>
      <c r="H145" s="17">
        <v>7.0000000000000007E-2</v>
      </c>
      <c r="I145" s="19">
        <v>0.41000000000000003</v>
      </c>
    </row>
    <row r="146" spans="1:9" ht="17.100000000000001" customHeight="1" x14ac:dyDescent="0.2">
      <c r="A146" s="6" t="s">
        <v>17</v>
      </c>
      <c r="B146" s="17">
        <v>96.840000000000018</v>
      </c>
      <c r="C146" s="18">
        <v>95.870000000000076</v>
      </c>
      <c r="D146" s="18">
        <v>0.2</v>
      </c>
      <c r="E146" s="18" t="s">
        <v>40</v>
      </c>
      <c r="F146" s="18" t="s">
        <v>40</v>
      </c>
      <c r="G146" s="17" t="s">
        <v>40</v>
      </c>
      <c r="H146" s="17" t="s">
        <v>40</v>
      </c>
      <c r="I146" s="19">
        <v>0.77</v>
      </c>
    </row>
    <row r="147" spans="1:9" ht="17.100000000000001" customHeight="1" x14ac:dyDescent="0.2">
      <c r="A147" s="6" t="s">
        <v>18</v>
      </c>
      <c r="B147" s="17">
        <v>344.25999999999942</v>
      </c>
      <c r="C147" s="18">
        <v>341.44000000000011</v>
      </c>
      <c r="D147" s="18">
        <v>0.9</v>
      </c>
      <c r="E147" s="18" t="s">
        <v>40</v>
      </c>
      <c r="F147" s="18">
        <v>0.25</v>
      </c>
      <c r="G147" s="17" t="s">
        <v>40</v>
      </c>
      <c r="H147" s="17">
        <v>0.2</v>
      </c>
      <c r="I147" s="19">
        <v>1.47</v>
      </c>
    </row>
    <row r="148" spans="1:9" ht="23.1" customHeight="1" x14ac:dyDescent="0.2">
      <c r="A148" s="8" t="s">
        <v>3</v>
      </c>
      <c r="B148" s="15">
        <f>SUM(B149:B162)</f>
        <v>226129.16000000003</v>
      </c>
      <c r="C148" s="14">
        <f t="shared" ref="C148:I148" si="40">SUM(C149:C162)</f>
        <v>209469.09000000005</v>
      </c>
      <c r="D148" s="14">
        <f>SUM(D149:D162)</f>
        <v>15826.47</v>
      </c>
      <c r="E148" s="14">
        <f t="shared" si="40"/>
        <v>214.5</v>
      </c>
      <c r="F148" s="14">
        <f t="shared" si="40"/>
        <v>88</v>
      </c>
      <c r="G148" s="15" t="s">
        <v>40</v>
      </c>
      <c r="H148" s="15">
        <f t="shared" si="40"/>
        <v>201</v>
      </c>
      <c r="I148" s="16">
        <f t="shared" si="40"/>
        <v>330.1</v>
      </c>
    </row>
    <row r="149" spans="1:9" ht="17.100000000000001" customHeight="1" x14ac:dyDescent="0.2">
      <c r="A149" s="6" t="s">
        <v>19</v>
      </c>
      <c r="B149" s="17">
        <v>991.03999999999917</v>
      </c>
      <c r="C149" s="18">
        <v>984.03000000000054</v>
      </c>
      <c r="D149" s="18">
        <v>1.4100000000000001</v>
      </c>
      <c r="E149" s="18" t="s">
        <v>40</v>
      </c>
      <c r="F149" s="18" t="s">
        <v>40</v>
      </c>
      <c r="G149" s="17" t="s">
        <v>40</v>
      </c>
      <c r="H149" s="17" t="s">
        <v>40</v>
      </c>
      <c r="I149" s="19">
        <v>5.6000000000000005</v>
      </c>
    </row>
    <row r="150" spans="1:9" ht="17.100000000000001" customHeight="1" x14ac:dyDescent="0.2">
      <c r="A150" s="6" t="s">
        <v>20</v>
      </c>
      <c r="B150" s="17">
        <v>2436.0299999999907</v>
      </c>
      <c r="C150" s="18">
        <v>2419.9800000000005</v>
      </c>
      <c r="D150" s="18">
        <v>7.55</v>
      </c>
      <c r="E150" s="18" t="s">
        <v>40</v>
      </c>
      <c r="F150" s="18" t="s">
        <v>40</v>
      </c>
      <c r="G150" s="17" t="s">
        <v>40</v>
      </c>
      <c r="H150" s="17">
        <v>2</v>
      </c>
      <c r="I150" s="19">
        <v>6.5000000000000009</v>
      </c>
    </row>
    <row r="151" spans="1:9" ht="17.100000000000001" customHeight="1" x14ac:dyDescent="0.2">
      <c r="A151" s="6" t="s">
        <v>21</v>
      </c>
      <c r="B151" s="17">
        <v>1859.9200000000035</v>
      </c>
      <c r="C151" s="18">
        <v>1848.9200000000014</v>
      </c>
      <c r="D151" s="18">
        <v>11</v>
      </c>
      <c r="E151" s="18" t="s">
        <v>40</v>
      </c>
      <c r="F151" s="18" t="s">
        <v>40</v>
      </c>
      <c r="G151" s="17" t="s">
        <v>40</v>
      </c>
      <c r="H151" s="17" t="s">
        <v>40</v>
      </c>
      <c r="I151" s="19" t="s">
        <v>40</v>
      </c>
    </row>
    <row r="152" spans="1:9" ht="17.100000000000001" customHeight="1" x14ac:dyDescent="0.2">
      <c r="A152" s="6" t="s">
        <v>22</v>
      </c>
      <c r="B152" s="17">
        <v>1483.2899999999997</v>
      </c>
      <c r="C152" s="18">
        <v>1466.7900000000004</v>
      </c>
      <c r="D152" s="18">
        <v>9.5</v>
      </c>
      <c r="E152" s="18" t="s">
        <v>40</v>
      </c>
      <c r="F152" s="18" t="s">
        <v>40</v>
      </c>
      <c r="G152" s="17" t="s">
        <v>40</v>
      </c>
      <c r="H152" s="17" t="s">
        <v>40</v>
      </c>
      <c r="I152" s="19">
        <v>7</v>
      </c>
    </row>
    <row r="153" spans="1:9" ht="17.100000000000001" customHeight="1" x14ac:dyDescent="0.2">
      <c r="A153" s="6" t="s">
        <v>23</v>
      </c>
      <c r="B153" s="17">
        <v>1227.1299999999994</v>
      </c>
      <c r="C153" s="18">
        <v>1223.1299999999994</v>
      </c>
      <c r="D153" s="18" t="s">
        <v>40</v>
      </c>
      <c r="E153" s="18" t="s">
        <v>40</v>
      </c>
      <c r="F153" s="18" t="s">
        <v>40</v>
      </c>
      <c r="G153" s="17" t="s">
        <v>40</v>
      </c>
      <c r="H153" s="17" t="s">
        <v>40</v>
      </c>
      <c r="I153" s="19">
        <v>4</v>
      </c>
    </row>
    <row r="154" spans="1:9" ht="17.100000000000001" customHeight="1" x14ac:dyDescent="0.2">
      <c r="A154" s="6" t="s">
        <v>24</v>
      </c>
      <c r="B154" s="17">
        <v>6652.8300000000027</v>
      </c>
      <c r="C154" s="18">
        <v>6553.6299999999974</v>
      </c>
      <c r="D154" s="18">
        <v>47.7</v>
      </c>
      <c r="E154" s="18">
        <v>25.5</v>
      </c>
      <c r="F154" s="18">
        <v>12</v>
      </c>
      <c r="G154" s="17" t="s">
        <v>40</v>
      </c>
      <c r="H154" s="17" t="s">
        <v>40</v>
      </c>
      <c r="I154" s="19">
        <v>14</v>
      </c>
    </row>
    <row r="155" spans="1:9" ht="17.100000000000001" customHeight="1" x14ac:dyDescent="0.2">
      <c r="A155" s="6" t="s">
        <v>25</v>
      </c>
      <c r="B155" s="17">
        <v>15708.709999999981</v>
      </c>
      <c r="C155" s="18">
        <v>15536.009999999997</v>
      </c>
      <c r="D155" s="18">
        <v>145.69999999999999</v>
      </c>
      <c r="E155" s="18">
        <v>14</v>
      </c>
      <c r="F155" s="18" t="s">
        <v>40</v>
      </c>
      <c r="G155" s="17" t="s">
        <v>40</v>
      </c>
      <c r="H155" s="17" t="s">
        <v>40</v>
      </c>
      <c r="I155" s="19">
        <v>13</v>
      </c>
    </row>
    <row r="156" spans="1:9" ht="17.100000000000001" customHeight="1" x14ac:dyDescent="0.2">
      <c r="A156" s="6" t="s">
        <v>26</v>
      </c>
      <c r="B156" s="17">
        <v>39337.39999999998</v>
      </c>
      <c r="C156" s="18">
        <v>38446.100000000049</v>
      </c>
      <c r="D156" s="18">
        <v>851.29999999999984</v>
      </c>
      <c r="E156" s="18">
        <v>40</v>
      </c>
      <c r="F156" s="18" t="s">
        <v>40</v>
      </c>
      <c r="G156" s="17" t="s">
        <v>40</v>
      </c>
      <c r="H156" s="17" t="s">
        <v>40</v>
      </c>
      <c r="I156" s="19" t="s">
        <v>40</v>
      </c>
    </row>
    <row r="157" spans="1:9" ht="17.100000000000001" customHeight="1" x14ac:dyDescent="0.2">
      <c r="A157" s="6" t="s">
        <v>27</v>
      </c>
      <c r="B157" s="17">
        <v>42810.200000000055</v>
      </c>
      <c r="C157" s="18">
        <v>41040.290000000008</v>
      </c>
      <c r="D157" s="18">
        <v>1492.91</v>
      </c>
      <c r="E157" s="18">
        <v>135</v>
      </c>
      <c r="F157" s="18">
        <v>76</v>
      </c>
      <c r="G157" s="17" t="s">
        <v>40</v>
      </c>
      <c r="H157" s="17" t="s">
        <v>40</v>
      </c>
      <c r="I157" s="19">
        <v>66</v>
      </c>
    </row>
    <row r="158" spans="1:9" ht="17.100000000000001" customHeight="1" x14ac:dyDescent="0.2">
      <c r="A158" s="6" t="s">
        <v>28</v>
      </c>
      <c r="B158" s="17">
        <v>45180.900000000009</v>
      </c>
      <c r="C158" s="18">
        <v>42434.000000000015</v>
      </c>
      <c r="D158" s="18">
        <v>2333.8999999999996</v>
      </c>
      <c r="E158" s="18" t="s">
        <v>40</v>
      </c>
      <c r="F158" s="18" t="s">
        <v>40</v>
      </c>
      <c r="G158" s="17" t="s">
        <v>40</v>
      </c>
      <c r="H158" s="17">
        <v>199</v>
      </c>
      <c r="I158" s="19">
        <v>214</v>
      </c>
    </row>
    <row r="159" spans="1:9" ht="17.100000000000001" customHeight="1" x14ac:dyDescent="0.2">
      <c r="A159" s="6" t="s">
        <v>29</v>
      </c>
      <c r="B159" s="17">
        <v>45660.710000000014</v>
      </c>
      <c r="C159" s="18">
        <v>41535.209999999992</v>
      </c>
      <c r="D159" s="18">
        <v>4125.5</v>
      </c>
      <c r="E159" s="18" t="s">
        <v>40</v>
      </c>
      <c r="F159" s="18" t="s">
        <v>40</v>
      </c>
      <c r="G159" s="17" t="s">
        <v>40</v>
      </c>
      <c r="H159" s="17" t="s">
        <v>40</v>
      </c>
      <c r="I159" s="19" t="s">
        <v>40</v>
      </c>
    </row>
    <row r="160" spans="1:9" ht="17.100000000000001" customHeight="1" x14ac:dyDescent="0.2">
      <c r="A160" s="6" t="s">
        <v>30</v>
      </c>
      <c r="B160" s="17">
        <v>14127.999999999996</v>
      </c>
      <c r="C160" s="18">
        <v>12727.999999999996</v>
      </c>
      <c r="D160" s="18">
        <v>1400</v>
      </c>
      <c r="E160" s="18" t="s">
        <v>40</v>
      </c>
      <c r="F160" s="18" t="s">
        <v>40</v>
      </c>
      <c r="G160" s="17" t="s">
        <v>40</v>
      </c>
      <c r="H160" s="17" t="s">
        <v>40</v>
      </c>
      <c r="I160" s="19" t="s">
        <v>40</v>
      </c>
    </row>
    <row r="161" spans="1:10" ht="17.100000000000001" customHeight="1" x14ac:dyDescent="0.2">
      <c r="A161" s="6" t="s">
        <v>31</v>
      </c>
      <c r="B161" s="17">
        <v>5953</v>
      </c>
      <c r="C161" s="18">
        <v>3253</v>
      </c>
      <c r="D161" s="18">
        <v>2700</v>
      </c>
      <c r="E161" s="18" t="s">
        <v>40</v>
      </c>
      <c r="F161" s="18" t="s">
        <v>40</v>
      </c>
      <c r="G161" s="17" t="s">
        <v>40</v>
      </c>
      <c r="H161" s="17" t="s">
        <v>40</v>
      </c>
      <c r="I161" s="19" t="s">
        <v>40</v>
      </c>
    </row>
    <row r="162" spans="1:10" ht="17.100000000000001" customHeight="1" x14ac:dyDescent="0.2">
      <c r="A162" s="6" t="s">
        <v>32</v>
      </c>
      <c r="B162" s="17">
        <v>2700</v>
      </c>
      <c r="C162" s="18" t="s">
        <v>40</v>
      </c>
      <c r="D162" s="18">
        <v>2700</v>
      </c>
      <c r="E162" s="18" t="s">
        <v>40</v>
      </c>
      <c r="F162" s="18" t="s">
        <v>40</v>
      </c>
      <c r="G162" s="17" t="s">
        <v>40</v>
      </c>
      <c r="H162" s="17" t="s">
        <v>40</v>
      </c>
      <c r="I162" s="19" t="s">
        <v>40</v>
      </c>
    </row>
    <row r="163" spans="1:10" ht="23.1" customHeight="1" x14ac:dyDescent="0.2">
      <c r="A163" s="8" t="s">
        <v>11</v>
      </c>
      <c r="B163" s="15">
        <f>SUM(B164,B168)</f>
        <v>341852.92999999993</v>
      </c>
      <c r="C163" s="14">
        <f t="shared" ref="C163:H163" si="41">SUM(C164,C168)</f>
        <v>306420.83999999997</v>
      </c>
      <c r="D163" s="14">
        <f t="shared" si="41"/>
        <v>34065.369999999995</v>
      </c>
      <c r="E163" s="14">
        <f t="shared" si="41"/>
        <v>113.5</v>
      </c>
      <c r="F163" s="14">
        <f t="shared" si="41"/>
        <v>24.51</v>
      </c>
      <c r="G163" s="15">
        <f t="shared" si="41"/>
        <v>98.01</v>
      </c>
      <c r="H163" s="15">
        <f t="shared" si="41"/>
        <v>105.36</v>
      </c>
      <c r="I163" s="16">
        <f>SUM(I164,I168)</f>
        <v>1025.3399999999999</v>
      </c>
      <c r="J163" s="3"/>
    </row>
    <row r="164" spans="1:10" ht="23.1" customHeight="1" x14ac:dyDescent="0.2">
      <c r="A164" s="8" t="s">
        <v>2</v>
      </c>
      <c r="B164" s="15">
        <f>SUM(B165:B167)</f>
        <v>1192.7199999999993</v>
      </c>
      <c r="C164" s="14">
        <f t="shared" ref="C164:I164" si="42">SUM(C165:C167)</f>
        <v>1189.9999999999986</v>
      </c>
      <c r="D164" s="14">
        <f t="shared" si="42"/>
        <v>1.34</v>
      </c>
      <c r="E164" s="14">
        <f t="shared" si="42"/>
        <v>0</v>
      </c>
      <c r="F164" s="14">
        <f t="shared" si="42"/>
        <v>0.01</v>
      </c>
      <c r="G164" s="15">
        <f t="shared" si="42"/>
        <v>0.01</v>
      </c>
      <c r="H164" s="15">
        <f t="shared" si="42"/>
        <v>0.26</v>
      </c>
      <c r="I164" s="16">
        <f t="shared" si="42"/>
        <v>1.1000000000000001</v>
      </c>
    </row>
    <row r="165" spans="1:10" ht="17.100000000000001" customHeight="1" x14ac:dyDescent="0.2">
      <c r="A165" s="6" t="s">
        <v>16</v>
      </c>
      <c r="B165" s="17">
        <v>563.219999999999</v>
      </c>
      <c r="C165" s="18">
        <v>562.24999999999875</v>
      </c>
      <c r="D165" s="18">
        <v>0.58000000000000007</v>
      </c>
      <c r="E165" s="18" t="s">
        <v>40</v>
      </c>
      <c r="F165" s="18">
        <v>0.01</v>
      </c>
      <c r="G165" s="17">
        <v>0.01</v>
      </c>
      <c r="H165" s="17">
        <v>0.15999999999999998</v>
      </c>
      <c r="I165" s="19">
        <v>0.21000000000000002</v>
      </c>
    </row>
    <row r="166" spans="1:10" ht="17.100000000000001" customHeight="1" x14ac:dyDescent="0.2">
      <c r="A166" s="6" t="s">
        <v>17</v>
      </c>
      <c r="B166" s="17">
        <v>192.11999999999992</v>
      </c>
      <c r="C166" s="18">
        <v>191.51000000000002</v>
      </c>
      <c r="D166" s="18">
        <v>0.51</v>
      </c>
      <c r="E166" s="18" t="s">
        <v>40</v>
      </c>
      <c r="F166" s="18" t="s">
        <v>40</v>
      </c>
      <c r="G166" s="17" t="s">
        <v>40</v>
      </c>
      <c r="H166" s="17">
        <v>0.1</v>
      </c>
      <c r="I166" s="19" t="s">
        <v>40</v>
      </c>
    </row>
    <row r="167" spans="1:10" ht="17.100000000000001" customHeight="1" x14ac:dyDescent="0.2">
      <c r="A167" s="6" t="s">
        <v>18</v>
      </c>
      <c r="B167" s="17">
        <v>437.38000000000045</v>
      </c>
      <c r="C167" s="18">
        <v>436.2399999999999</v>
      </c>
      <c r="D167" s="18">
        <v>0.25</v>
      </c>
      <c r="E167" s="18" t="s">
        <v>40</v>
      </c>
      <c r="F167" s="18" t="s">
        <v>40</v>
      </c>
      <c r="G167" s="17" t="s">
        <v>40</v>
      </c>
      <c r="H167" s="17" t="s">
        <v>40</v>
      </c>
      <c r="I167" s="19">
        <v>0.89000000000000012</v>
      </c>
    </row>
    <row r="168" spans="1:10" ht="23.1" customHeight="1" x14ac:dyDescent="0.2">
      <c r="A168" s="8" t="s">
        <v>3</v>
      </c>
      <c r="B168" s="15">
        <f>SUM(B169:B182)</f>
        <v>340660.20999999996</v>
      </c>
      <c r="C168" s="14">
        <f>SUM(C169:C182)</f>
        <v>305230.83999999997</v>
      </c>
      <c r="D168" s="14">
        <f t="shared" ref="D168:I168" si="43">SUM(D169:D182)</f>
        <v>34064.03</v>
      </c>
      <c r="E168" s="14">
        <f t="shared" si="43"/>
        <v>113.5</v>
      </c>
      <c r="F168" s="14">
        <f t="shared" si="43"/>
        <v>24.5</v>
      </c>
      <c r="G168" s="15">
        <f t="shared" si="43"/>
        <v>98</v>
      </c>
      <c r="H168" s="15">
        <f t="shared" si="43"/>
        <v>105.1</v>
      </c>
      <c r="I168" s="16">
        <f t="shared" si="43"/>
        <v>1024.24</v>
      </c>
    </row>
    <row r="169" spans="1:10" ht="17.100000000000001" customHeight="1" x14ac:dyDescent="0.2">
      <c r="A169" s="6" t="s">
        <v>19</v>
      </c>
      <c r="B169" s="17">
        <v>863.6600000000027</v>
      </c>
      <c r="C169" s="18">
        <v>857.47999999999888</v>
      </c>
      <c r="D169" s="18">
        <v>1.9400000000000002</v>
      </c>
      <c r="E169" s="18">
        <v>0.5</v>
      </c>
      <c r="F169" s="18">
        <v>0.5</v>
      </c>
      <c r="G169" s="17" t="s">
        <v>40</v>
      </c>
      <c r="H169" s="17" t="s">
        <v>40</v>
      </c>
      <c r="I169" s="19">
        <v>3.24</v>
      </c>
    </row>
    <row r="170" spans="1:10" ht="17.100000000000001" customHeight="1" x14ac:dyDescent="0.2">
      <c r="A170" s="6" t="s">
        <v>20</v>
      </c>
      <c r="B170" s="17">
        <v>2526.0599999999918</v>
      </c>
      <c r="C170" s="18">
        <v>2506.96</v>
      </c>
      <c r="D170" s="18">
        <v>1</v>
      </c>
      <c r="E170" s="18">
        <v>1</v>
      </c>
      <c r="F170" s="18">
        <v>2</v>
      </c>
      <c r="G170" s="17">
        <v>1</v>
      </c>
      <c r="H170" s="17">
        <v>4.0999999999999996</v>
      </c>
      <c r="I170" s="19">
        <v>10</v>
      </c>
    </row>
    <row r="171" spans="1:10" ht="17.100000000000001" customHeight="1" x14ac:dyDescent="0.2">
      <c r="A171" s="6" t="s">
        <v>21</v>
      </c>
      <c r="B171" s="17">
        <v>1705.2500000000007</v>
      </c>
      <c r="C171" s="18">
        <v>1693.2500000000034</v>
      </c>
      <c r="D171" s="18">
        <v>2</v>
      </c>
      <c r="E171" s="18">
        <v>2</v>
      </c>
      <c r="F171" s="18" t="s">
        <v>40</v>
      </c>
      <c r="G171" s="17" t="s">
        <v>40</v>
      </c>
      <c r="H171" s="17">
        <v>4</v>
      </c>
      <c r="I171" s="19">
        <v>4</v>
      </c>
    </row>
    <row r="172" spans="1:10" ht="17.100000000000001" customHeight="1" x14ac:dyDescent="0.2">
      <c r="A172" s="6" t="s">
        <v>22</v>
      </c>
      <c r="B172" s="17">
        <v>1381.67</v>
      </c>
      <c r="C172" s="18">
        <v>1363.6700000000003</v>
      </c>
      <c r="D172" s="18">
        <v>15</v>
      </c>
      <c r="E172" s="18" t="s">
        <v>40</v>
      </c>
      <c r="F172" s="18">
        <v>3</v>
      </c>
      <c r="G172" s="17" t="s">
        <v>40</v>
      </c>
      <c r="H172" s="17" t="s">
        <v>40</v>
      </c>
      <c r="I172" s="19" t="s">
        <v>40</v>
      </c>
    </row>
    <row r="173" spans="1:10" ht="17.100000000000001" customHeight="1" x14ac:dyDescent="0.2">
      <c r="A173" s="6" t="s">
        <v>23</v>
      </c>
      <c r="B173" s="17">
        <v>977.43000000000052</v>
      </c>
      <c r="C173" s="18">
        <v>973.43000000000052</v>
      </c>
      <c r="D173" s="18">
        <v>4</v>
      </c>
      <c r="E173" s="18" t="s">
        <v>40</v>
      </c>
      <c r="F173" s="18" t="s">
        <v>40</v>
      </c>
      <c r="G173" s="17" t="s">
        <v>40</v>
      </c>
      <c r="H173" s="17" t="s">
        <v>40</v>
      </c>
      <c r="I173" s="19" t="s">
        <v>40</v>
      </c>
    </row>
    <row r="174" spans="1:10" ht="17.100000000000001" customHeight="1" x14ac:dyDescent="0.2">
      <c r="A174" s="6" t="s">
        <v>24</v>
      </c>
      <c r="B174" s="17">
        <v>3808.0999999999985</v>
      </c>
      <c r="C174" s="18">
        <v>3737.0999999999976</v>
      </c>
      <c r="D174" s="18">
        <v>53</v>
      </c>
      <c r="E174" s="18" t="s">
        <v>40</v>
      </c>
      <c r="F174" s="18" t="s">
        <v>40</v>
      </c>
      <c r="G174" s="17" t="s">
        <v>40</v>
      </c>
      <c r="H174" s="17">
        <v>12</v>
      </c>
      <c r="I174" s="19">
        <v>6</v>
      </c>
    </row>
    <row r="175" spans="1:10" ht="17.100000000000001" customHeight="1" x14ac:dyDescent="0.2">
      <c r="A175" s="6" t="s">
        <v>25</v>
      </c>
      <c r="B175" s="17">
        <v>6412.19</v>
      </c>
      <c r="C175" s="18">
        <v>6260.1899999999978</v>
      </c>
      <c r="D175" s="18">
        <v>133</v>
      </c>
      <c r="E175" s="18" t="s">
        <v>40</v>
      </c>
      <c r="F175" s="18">
        <v>19</v>
      </c>
      <c r="G175" s="17" t="s">
        <v>40</v>
      </c>
      <c r="H175" s="17" t="s">
        <v>40</v>
      </c>
      <c r="I175" s="19" t="s">
        <v>40</v>
      </c>
    </row>
    <row r="176" spans="1:10" ht="17.100000000000001" customHeight="1" x14ac:dyDescent="0.2">
      <c r="A176" s="6" t="s">
        <v>26</v>
      </c>
      <c r="B176" s="17">
        <v>23386.870000000006</v>
      </c>
      <c r="C176" s="18">
        <v>22903.989999999983</v>
      </c>
      <c r="D176" s="18">
        <v>410.87999999999994</v>
      </c>
      <c r="E176" s="18" t="s">
        <v>40</v>
      </c>
      <c r="F176" s="18" t="s">
        <v>40</v>
      </c>
      <c r="G176" s="17" t="s">
        <v>40</v>
      </c>
      <c r="H176" s="17">
        <v>32</v>
      </c>
      <c r="I176" s="19">
        <v>40</v>
      </c>
    </row>
    <row r="177" spans="1:10" ht="17.100000000000001" customHeight="1" x14ac:dyDescent="0.2">
      <c r="A177" s="6" t="s">
        <v>27</v>
      </c>
      <c r="B177" s="17">
        <v>40645.970000000023</v>
      </c>
      <c r="C177" s="18">
        <v>39999.140000000036</v>
      </c>
      <c r="D177" s="18">
        <v>496.83000000000004</v>
      </c>
      <c r="E177" s="18" t="s">
        <v>40</v>
      </c>
      <c r="F177" s="18" t="s">
        <v>40</v>
      </c>
      <c r="G177" s="17">
        <v>97</v>
      </c>
      <c r="H177" s="17">
        <v>53</v>
      </c>
      <c r="I177" s="19" t="s">
        <v>40</v>
      </c>
    </row>
    <row r="178" spans="1:10" ht="17.100000000000001" customHeight="1" x14ac:dyDescent="0.2">
      <c r="A178" s="6" t="s">
        <v>28</v>
      </c>
      <c r="B178" s="17">
        <v>38743.950000000019</v>
      </c>
      <c r="C178" s="18">
        <v>37289.700000000019</v>
      </c>
      <c r="D178" s="18">
        <v>1344.2499999999998</v>
      </c>
      <c r="E178" s="18">
        <v>110</v>
      </c>
      <c r="F178" s="18" t="s">
        <v>40</v>
      </c>
      <c r="G178" s="17" t="s">
        <v>40</v>
      </c>
      <c r="H178" s="17" t="s">
        <v>40</v>
      </c>
      <c r="I178" s="19" t="s">
        <v>40</v>
      </c>
    </row>
    <row r="179" spans="1:10" ht="17.100000000000001" customHeight="1" x14ac:dyDescent="0.2">
      <c r="A179" s="6" t="s">
        <v>29</v>
      </c>
      <c r="B179" s="17">
        <v>65479.09</v>
      </c>
      <c r="C179" s="18">
        <v>59772.849999999969</v>
      </c>
      <c r="D179" s="18">
        <v>5381.2400000000007</v>
      </c>
      <c r="E179" s="18" t="s">
        <v>40</v>
      </c>
      <c r="F179" s="18" t="s">
        <v>40</v>
      </c>
      <c r="G179" s="17" t="s">
        <v>40</v>
      </c>
      <c r="H179" s="17" t="s">
        <v>40</v>
      </c>
      <c r="I179" s="19">
        <v>325</v>
      </c>
    </row>
    <row r="180" spans="1:10" ht="17.100000000000001" customHeight="1" x14ac:dyDescent="0.2">
      <c r="A180" s="6" t="s">
        <v>30</v>
      </c>
      <c r="B180" s="17">
        <v>65407.249999999978</v>
      </c>
      <c r="C180" s="18">
        <v>56942.359999999986</v>
      </c>
      <c r="D180" s="18">
        <v>7828.89</v>
      </c>
      <c r="E180" s="18" t="s">
        <v>40</v>
      </c>
      <c r="F180" s="18" t="s">
        <v>40</v>
      </c>
      <c r="G180" s="17" t="s">
        <v>40</v>
      </c>
      <c r="H180" s="17" t="s">
        <v>40</v>
      </c>
      <c r="I180" s="19">
        <v>636</v>
      </c>
    </row>
    <row r="181" spans="1:10" ht="17.100000000000001" customHeight="1" x14ac:dyDescent="0.2">
      <c r="A181" s="6" t="s">
        <v>31</v>
      </c>
      <c r="B181" s="17">
        <v>55130.720000000001</v>
      </c>
      <c r="C181" s="18">
        <v>49430.720000000001</v>
      </c>
      <c r="D181" s="18">
        <v>5700</v>
      </c>
      <c r="E181" s="18" t="s">
        <v>40</v>
      </c>
      <c r="F181" s="18" t="s">
        <v>40</v>
      </c>
      <c r="G181" s="17" t="s">
        <v>40</v>
      </c>
      <c r="H181" s="17" t="s">
        <v>40</v>
      </c>
      <c r="I181" s="19" t="s">
        <v>40</v>
      </c>
    </row>
    <row r="182" spans="1:10" ht="17.100000000000001" customHeight="1" x14ac:dyDescent="0.2">
      <c r="A182" s="6" t="s">
        <v>32</v>
      </c>
      <c r="B182" s="17">
        <v>34192</v>
      </c>
      <c r="C182" s="18">
        <v>21500</v>
      </c>
      <c r="D182" s="18">
        <v>12692</v>
      </c>
      <c r="E182" s="18" t="s">
        <v>40</v>
      </c>
      <c r="F182" s="18" t="s">
        <v>40</v>
      </c>
      <c r="G182" s="17" t="s">
        <v>40</v>
      </c>
      <c r="H182" s="17" t="s">
        <v>40</v>
      </c>
      <c r="I182" s="19" t="s">
        <v>40</v>
      </c>
    </row>
    <row r="183" spans="1:10" ht="23.1" customHeight="1" x14ac:dyDescent="0.2">
      <c r="A183" s="8" t="s">
        <v>43</v>
      </c>
      <c r="B183" s="15">
        <f>SUM(B184,B188)</f>
        <v>119859.98000000001</v>
      </c>
      <c r="C183" s="14">
        <f t="shared" ref="C183:H183" si="44">SUM(C184,C188)</f>
        <v>86330.810000000012</v>
      </c>
      <c r="D183" s="14">
        <f t="shared" si="44"/>
        <v>31300.61</v>
      </c>
      <c r="E183" s="14">
        <f t="shared" si="44"/>
        <v>634.75</v>
      </c>
      <c r="F183" s="14">
        <f t="shared" si="44"/>
        <v>92.45</v>
      </c>
      <c r="G183" s="15">
        <f t="shared" si="44"/>
        <v>66.34</v>
      </c>
      <c r="H183" s="15">
        <f t="shared" si="44"/>
        <v>250.88</v>
      </c>
      <c r="I183" s="16">
        <f>SUM(I184,I188)</f>
        <v>1184.1399999999999</v>
      </c>
      <c r="J183" s="3"/>
    </row>
    <row r="184" spans="1:10" ht="23.1" customHeight="1" x14ac:dyDescent="0.2">
      <c r="A184" s="8" t="s">
        <v>2</v>
      </c>
      <c r="B184" s="15">
        <f>SUM(B185:B187)</f>
        <v>1480.3800000000037</v>
      </c>
      <c r="C184" s="14">
        <f t="shared" ref="C184:I184" si="45">SUM(C185:C187)</f>
        <v>1472.46</v>
      </c>
      <c r="D184" s="14">
        <f t="shared" si="45"/>
        <v>2.0499999999999998</v>
      </c>
      <c r="E184" s="14">
        <f t="shared" si="45"/>
        <v>0</v>
      </c>
      <c r="F184" s="14">
        <f t="shared" si="45"/>
        <v>0.05</v>
      </c>
      <c r="G184" s="15">
        <f t="shared" si="45"/>
        <v>0.33999999999999997</v>
      </c>
      <c r="H184" s="15">
        <f t="shared" si="45"/>
        <v>0.88</v>
      </c>
      <c r="I184" s="16">
        <f t="shared" si="45"/>
        <v>4.6000000000000005</v>
      </c>
    </row>
    <row r="185" spans="1:10" ht="17.100000000000001" customHeight="1" x14ac:dyDescent="0.2">
      <c r="A185" s="6" t="s">
        <v>16</v>
      </c>
      <c r="B185" s="17">
        <v>753.02000000000407</v>
      </c>
      <c r="C185" s="18">
        <v>751.43000000000063</v>
      </c>
      <c r="D185" s="18">
        <v>0.61999999999999988</v>
      </c>
      <c r="E185" s="18" t="s">
        <v>40</v>
      </c>
      <c r="F185" s="18">
        <v>0.05</v>
      </c>
      <c r="G185" s="17">
        <v>0.09</v>
      </c>
      <c r="H185" s="17">
        <v>0.22999999999999998</v>
      </c>
      <c r="I185" s="19">
        <v>0.60000000000000009</v>
      </c>
    </row>
    <row r="186" spans="1:10" ht="17.100000000000001" customHeight="1" x14ac:dyDescent="0.2">
      <c r="A186" s="6" t="s">
        <v>17</v>
      </c>
      <c r="B186" s="17">
        <v>267.29999999999978</v>
      </c>
      <c r="C186" s="18">
        <v>265.65999999999991</v>
      </c>
      <c r="D186" s="18">
        <v>0.31</v>
      </c>
      <c r="E186" s="18" t="s">
        <v>40</v>
      </c>
      <c r="F186" s="18" t="s">
        <v>40</v>
      </c>
      <c r="G186" s="17" t="s">
        <v>40</v>
      </c>
      <c r="H186" s="17" t="s">
        <v>40</v>
      </c>
      <c r="I186" s="19">
        <v>1.33</v>
      </c>
    </row>
    <row r="187" spans="1:10" ht="17.100000000000001" customHeight="1" x14ac:dyDescent="0.2">
      <c r="A187" s="6" t="s">
        <v>18</v>
      </c>
      <c r="B187" s="17">
        <v>460.05999999999989</v>
      </c>
      <c r="C187" s="18">
        <v>455.36999999999932</v>
      </c>
      <c r="D187" s="18">
        <v>1.1200000000000001</v>
      </c>
      <c r="E187" s="18" t="s">
        <v>40</v>
      </c>
      <c r="F187" s="18" t="s">
        <v>40</v>
      </c>
      <c r="G187" s="17">
        <v>0.25</v>
      </c>
      <c r="H187" s="17">
        <v>0.65</v>
      </c>
      <c r="I187" s="19">
        <v>2.6700000000000004</v>
      </c>
    </row>
    <row r="188" spans="1:10" ht="23.1" customHeight="1" x14ac:dyDescent="0.2">
      <c r="A188" s="8" t="s">
        <v>3</v>
      </c>
      <c r="B188" s="15">
        <f>SUM(B189:B202)</f>
        <v>118379.6</v>
      </c>
      <c r="C188" s="14">
        <f t="shared" ref="C188:H188" si="46">SUM(C189:C202)</f>
        <v>84858.35</v>
      </c>
      <c r="D188" s="14">
        <f t="shared" si="46"/>
        <v>31298.560000000001</v>
      </c>
      <c r="E188" s="14">
        <f t="shared" si="46"/>
        <v>634.75</v>
      </c>
      <c r="F188" s="14">
        <f t="shared" si="46"/>
        <v>92.4</v>
      </c>
      <c r="G188" s="15">
        <f t="shared" si="46"/>
        <v>66</v>
      </c>
      <c r="H188" s="15">
        <f t="shared" si="46"/>
        <v>250</v>
      </c>
      <c r="I188" s="16">
        <f>SUM(I189:I202)</f>
        <v>1179.54</v>
      </c>
    </row>
    <row r="189" spans="1:10" ht="17.100000000000001" customHeight="1" x14ac:dyDescent="0.2">
      <c r="A189" s="6" t="s">
        <v>19</v>
      </c>
      <c r="B189" s="17">
        <v>1287.7700000000009</v>
      </c>
      <c r="C189" s="18">
        <v>1274.6800000000014</v>
      </c>
      <c r="D189" s="18">
        <v>2.8000000000000003</v>
      </c>
      <c r="E189" s="18">
        <v>0.5</v>
      </c>
      <c r="F189" s="18" t="s">
        <v>40</v>
      </c>
      <c r="G189" s="17" t="s">
        <v>40</v>
      </c>
      <c r="H189" s="17">
        <v>2</v>
      </c>
      <c r="I189" s="19">
        <v>7.7900000000000009</v>
      </c>
    </row>
    <row r="190" spans="1:10" ht="17.100000000000001" customHeight="1" x14ac:dyDescent="0.2">
      <c r="A190" s="6" t="s">
        <v>20</v>
      </c>
      <c r="B190" s="17">
        <v>3171.1600000000067</v>
      </c>
      <c r="C190" s="18">
        <v>3125.0799999999949</v>
      </c>
      <c r="D190" s="18">
        <v>12.180000000000001</v>
      </c>
      <c r="E190" s="18">
        <v>1.75</v>
      </c>
      <c r="F190" s="18">
        <v>3.4</v>
      </c>
      <c r="G190" s="17">
        <v>1</v>
      </c>
      <c r="H190" s="17">
        <v>4</v>
      </c>
      <c r="I190" s="19">
        <v>23.75</v>
      </c>
    </row>
    <row r="191" spans="1:10" ht="17.100000000000001" customHeight="1" x14ac:dyDescent="0.2">
      <c r="A191" s="6" t="s">
        <v>21</v>
      </c>
      <c r="B191" s="17">
        <v>2190.7200000000007</v>
      </c>
      <c r="C191" s="18">
        <v>2133.4800000000037</v>
      </c>
      <c r="D191" s="18">
        <v>29.740000000000002</v>
      </c>
      <c r="E191" s="18" t="s">
        <v>40</v>
      </c>
      <c r="F191" s="18">
        <v>2</v>
      </c>
      <c r="G191" s="17">
        <v>2</v>
      </c>
      <c r="H191" s="17">
        <v>4</v>
      </c>
      <c r="I191" s="19">
        <v>19.5</v>
      </c>
    </row>
    <row r="192" spans="1:10" ht="17.100000000000001" customHeight="1" x14ac:dyDescent="0.2">
      <c r="A192" s="6" t="s">
        <v>22</v>
      </c>
      <c r="B192" s="17">
        <v>1613.5200000000004</v>
      </c>
      <c r="C192" s="18">
        <v>1572.72</v>
      </c>
      <c r="D192" s="18">
        <v>28.3</v>
      </c>
      <c r="E192" s="18" t="s">
        <v>40</v>
      </c>
      <c r="F192" s="18">
        <v>3</v>
      </c>
      <c r="G192" s="17" t="s">
        <v>40</v>
      </c>
      <c r="H192" s="17" t="s">
        <v>40</v>
      </c>
      <c r="I192" s="19">
        <v>9.5</v>
      </c>
    </row>
    <row r="193" spans="1:10" ht="17.100000000000001" customHeight="1" x14ac:dyDescent="0.2">
      <c r="A193" s="6" t="s">
        <v>23</v>
      </c>
      <c r="B193" s="17">
        <v>1128.0100000000014</v>
      </c>
      <c r="C193" s="18">
        <v>1091.5100000000009</v>
      </c>
      <c r="D193" s="18">
        <v>20</v>
      </c>
      <c r="E193" s="18">
        <v>4.5</v>
      </c>
      <c r="F193" s="18">
        <v>4</v>
      </c>
      <c r="G193" s="17" t="s">
        <v>40</v>
      </c>
      <c r="H193" s="17">
        <v>4</v>
      </c>
      <c r="I193" s="19">
        <v>4</v>
      </c>
    </row>
    <row r="194" spans="1:10" ht="17.100000000000001" customHeight="1" x14ac:dyDescent="0.2">
      <c r="A194" s="6" t="s">
        <v>24</v>
      </c>
      <c r="B194" s="17">
        <v>5710.6000000000058</v>
      </c>
      <c r="C194" s="18">
        <v>5439.5999999999985</v>
      </c>
      <c r="D194" s="18">
        <v>227.50000000000006</v>
      </c>
      <c r="E194" s="18">
        <v>5</v>
      </c>
      <c r="F194" s="18" t="s">
        <v>40</v>
      </c>
      <c r="G194" s="17" t="s">
        <v>40</v>
      </c>
      <c r="H194" s="17">
        <v>18.5</v>
      </c>
      <c r="I194" s="19">
        <v>20</v>
      </c>
    </row>
    <row r="195" spans="1:10" ht="17.100000000000001" customHeight="1" x14ac:dyDescent="0.2">
      <c r="A195" s="6" t="s">
        <v>25</v>
      </c>
      <c r="B195" s="17">
        <v>7822.1000000000031</v>
      </c>
      <c r="C195" s="18">
        <v>7199.7999999999993</v>
      </c>
      <c r="D195" s="18">
        <v>498.79999999999995</v>
      </c>
      <c r="E195" s="18">
        <v>18</v>
      </c>
      <c r="F195" s="18" t="s">
        <v>40</v>
      </c>
      <c r="G195" s="17">
        <v>13</v>
      </c>
      <c r="H195" s="17">
        <v>60.5</v>
      </c>
      <c r="I195" s="19">
        <v>32</v>
      </c>
    </row>
    <row r="196" spans="1:10" ht="17.100000000000001" customHeight="1" x14ac:dyDescent="0.2">
      <c r="A196" s="6" t="s">
        <v>26</v>
      </c>
      <c r="B196" s="17">
        <v>15040.92</v>
      </c>
      <c r="C196" s="18">
        <v>13664.370000000004</v>
      </c>
      <c r="D196" s="18">
        <v>1240.5499999999997</v>
      </c>
      <c r="E196" s="18" t="s">
        <v>40</v>
      </c>
      <c r="F196" s="18">
        <v>26</v>
      </c>
      <c r="G196" s="17" t="s">
        <v>40</v>
      </c>
      <c r="H196" s="17">
        <v>47</v>
      </c>
      <c r="I196" s="19">
        <v>63</v>
      </c>
    </row>
    <row r="197" spans="1:10" ht="17.100000000000001" customHeight="1" x14ac:dyDescent="0.2">
      <c r="A197" s="6" t="s">
        <v>27</v>
      </c>
      <c r="B197" s="17">
        <v>11938.569999999994</v>
      </c>
      <c r="C197" s="18">
        <v>10255.160000000003</v>
      </c>
      <c r="D197" s="18">
        <v>1579.41</v>
      </c>
      <c r="E197" s="18" t="s">
        <v>40</v>
      </c>
      <c r="F197" s="18">
        <v>54</v>
      </c>
      <c r="G197" s="17">
        <v>50</v>
      </c>
      <c r="H197" s="17" t="s">
        <v>40</v>
      </c>
      <c r="I197" s="19" t="s">
        <v>40</v>
      </c>
    </row>
    <row r="198" spans="1:10" ht="17.100000000000001" customHeight="1" x14ac:dyDescent="0.2">
      <c r="A198" s="6" t="s">
        <v>28</v>
      </c>
      <c r="B198" s="17">
        <v>10874.529999999995</v>
      </c>
      <c r="C198" s="18">
        <v>8194.75</v>
      </c>
      <c r="D198" s="18">
        <v>2569.7799999999993</v>
      </c>
      <c r="E198" s="18" t="s">
        <v>40</v>
      </c>
      <c r="F198" s="18" t="s">
        <v>40</v>
      </c>
      <c r="G198" s="17" t="s">
        <v>40</v>
      </c>
      <c r="H198" s="17">
        <v>110</v>
      </c>
      <c r="I198" s="19" t="s">
        <v>40</v>
      </c>
    </row>
    <row r="199" spans="1:10" ht="17.100000000000001" customHeight="1" x14ac:dyDescent="0.2">
      <c r="A199" s="6" t="s">
        <v>29</v>
      </c>
      <c r="B199" s="17">
        <v>11139.700000000004</v>
      </c>
      <c r="C199" s="18">
        <v>6273.2</v>
      </c>
      <c r="D199" s="18">
        <v>4866.5000000000009</v>
      </c>
      <c r="E199" s="18" t="s">
        <v>40</v>
      </c>
      <c r="F199" s="18" t="s">
        <v>40</v>
      </c>
      <c r="G199" s="17" t="s">
        <v>40</v>
      </c>
      <c r="H199" s="17" t="s">
        <v>40</v>
      </c>
      <c r="I199" s="19" t="s">
        <v>40</v>
      </c>
    </row>
    <row r="200" spans="1:10" ht="17.100000000000001" customHeight="1" x14ac:dyDescent="0.2">
      <c r="A200" s="6" t="s">
        <v>30</v>
      </c>
      <c r="B200" s="17">
        <v>10861.999999999998</v>
      </c>
      <c r="C200" s="18">
        <v>5034</v>
      </c>
      <c r="D200" s="18">
        <v>5223</v>
      </c>
      <c r="E200" s="18">
        <v>605</v>
      </c>
      <c r="F200" s="18" t="s">
        <v>40</v>
      </c>
      <c r="G200" s="17" t="s">
        <v>40</v>
      </c>
      <c r="H200" s="17" t="s">
        <v>40</v>
      </c>
      <c r="I200" s="19" t="s">
        <v>40</v>
      </c>
    </row>
    <row r="201" spans="1:10" ht="17.100000000000001" customHeight="1" x14ac:dyDescent="0.2">
      <c r="A201" s="6" t="s">
        <v>31</v>
      </c>
      <c r="B201" s="17">
        <v>4000</v>
      </c>
      <c r="C201" s="18">
        <v>2000</v>
      </c>
      <c r="D201" s="18">
        <v>1000</v>
      </c>
      <c r="E201" s="18" t="s">
        <v>40</v>
      </c>
      <c r="F201" s="18" t="s">
        <v>40</v>
      </c>
      <c r="G201" s="17" t="s">
        <v>40</v>
      </c>
      <c r="H201" s="17" t="s">
        <v>40</v>
      </c>
      <c r="I201" s="19">
        <v>1000</v>
      </c>
    </row>
    <row r="202" spans="1:10" ht="17.100000000000001" customHeight="1" x14ac:dyDescent="0.2">
      <c r="A202" s="6" t="s">
        <v>32</v>
      </c>
      <c r="B202" s="17">
        <v>31600</v>
      </c>
      <c r="C202" s="18">
        <v>17600</v>
      </c>
      <c r="D202" s="18">
        <v>14000</v>
      </c>
      <c r="E202" s="18" t="s">
        <v>40</v>
      </c>
      <c r="F202" s="18" t="s">
        <v>40</v>
      </c>
      <c r="G202" s="17" t="s">
        <v>40</v>
      </c>
      <c r="H202" s="17" t="s">
        <v>40</v>
      </c>
      <c r="I202" s="19" t="s">
        <v>40</v>
      </c>
    </row>
    <row r="203" spans="1:10" ht="23.1" customHeight="1" x14ac:dyDescent="0.2">
      <c r="A203" s="8" t="s">
        <v>12</v>
      </c>
      <c r="B203" s="15">
        <f>SUM(B204,B208)</f>
        <v>429517.03999999992</v>
      </c>
      <c r="C203" s="14">
        <f t="shared" ref="C203:H203" si="47">SUM(C204,C208)</f>
        <v>356919.74999999994</v>
      </c>
      <c r="D203" s="14">
        <f t="shared" si="47"/>
        <v>65807.710000000006</v>
      </c>
      <c r="E203" s="14">
        <f t="shared" si="47"/>
        <v>50.69</v>
      </c>
      <c r="F203" s="14">
        <f t="shared" si="47"/>
        <v>3263.45</v>
      </c>
      <c r="G203" s="15">
        <f t="shared" si="47"/>
        <v>51.8</v>
      </c>
      <c r="H203" s="15">
        <f t="shared" si="47"/>
        <v>365.82</v>
      </c>
      <c r="I203" s="16">
        <f>SUM(I204,I208)</f>
        <v>3057.8199999999997</v>
      </c>
      <c r="J203" s="3"/>
    </row>
    <row r="204" spans="1:10" ht="23.1" customHeight="1" x14ac:dyDescent="0.2">
      <c r="A204" s="8" t="s">
        <v>2</v>
      </c>
      <c r="B204" s="15">
        <f>SUM(B205:B207)</f>
        <v>1004.0099999999995</v>
      </c>
      <c r="C204" s="14">
        <f t="shared" ref="C204:I204" si="48">SUM(C205:C207)</f>
        <v>990.23999999999933</v>
      </c>
      <c r="D204" s="14">
        <f t="shared" si="48"/>
        <v>0.52</v>
      </c>
      <c r="E204" s="14">
        <f t="shared" si="48"/>
        <v>0.05</v>
      </c>
      <c r="F204" s="14">
        <f t="shared" si="48"/>
        <v>0.60000000000000009</v>
      </c>
      <c r="G204" s="15" t="s">
        <v>40</v>
      </c>
      <c r="H204" s="15">
        <f t="shared" si="48"/>
        <v>1.52</v>
      </c>
      <c r="I204" s="16">
        <f t="shared" si="48"/>
        <v>11.080000000000002</v>
      </c>
    </row>
    <row r="205" spans="1:10" ht="17.100000000000001" customHeight="1" x14ac:dyDescent="0.2">
      <c r="A205" s="6" t="s">
        <v>16</v>
      </c>
      <c r="B205" s="17">
        <v>231.71999999999954</v>
      </c>
      <c r="C205" s="18">
        <v>230.79000000000013</v>
      </c>
      <c r="D205" s="18">
        <v>0.02</v>
      </c>
      <c r="E205" s="18">
        <v>0.05</v>
      </c>
      <c r="F205" s="18">
        <v>0.05</v>
      </c>
      <c r="G205" s="17" t="s">
        <v>40</v>
      </c>
      <c r="H205" s="17">
        <v>0.11</v>
      </c>
      <c r="I205" s="19">
        <v>0.70000000000000018</v>
      </c>
    </row>
    <row r="206" spans="1:10" ht="17.100000000000001" customHeight="1" x14ac:dyDescent="0.2">
      <c r="A206" s="6" t="s">
        <v>17</v>
      </c>
      <c r="B206" s="17">
        <v>150.46999999999983</v>
      </c>
      <c r="C206" s="18">
        <v>147.61999999999995</v>
      </c>
      <c r="D206" s="18">
        <v>0.28000000000000003</v>
      </c>
      <c r="E206" s="18" t="s">
        <v>40</v>
      </c>
      <c r="F206" s="18">
        <v>0.1</v>
      </c>
      <c r="G206" s="17" t="s">
        <v>40</v>
      </c>
      <c r="H206" s="17">
        <v>0.51</v>
      </c>
      <c r="I206" s="19">
        <v>1.9599999999999997</v>
      </c>
    </row>
    <row r="207" spans="1:10" ht="17.100000000000001" customHeight="1" x14ac:dyDescent="0.2">
      <c r="A207" s="6" t="s">
        <v>18</v>
      </c>
      <c r="B207" s="17">
        <v>621.82000000000016</v>
      </c>
      <c r="C207" s="18">
        <v>611.82999999999925</v>
      </c>
      <c r="D207" s="18">
        <v>0.22</v>
      </c>
      <c r="E207" s="18" t="s">
        <v>40</v>
      </c>
      <c r="F207" s="18">
        <v>0.45</v>
      </c>
      <c r="G207" s="17" t="s">
        <v>40</v>
      </c>
      <c r="H207" s="17">
        <v>0.89999999999999991</v>
      </c>
      <c r="I207" s="19">
        <v>8.4200000000000017</v>
      </c>
    </row>
    <row r="208" spans="1:10" ht="23.1" customHeight="1" x14ac:dyDescent="0.2">
      <c r="A208" s="8" t="s">
        <v>3</v>
      </c>
      <c r="B208" s="15">
        <f>SUM(B209:B222)</f>
        <v>428513.02999999991</v>
      </c>
      <c r="C208" s="14">
        <f t="shared" ref="C208:I208" si="49">SUM(C209:C222)</f>
        <v>355929.50999999995</v>
      </c>
      <c r="D208" s="14">
        <f t="shared" si="49"/>
        <v>65807.19</v>
      </c>
      <c r="E208" s="14">
        <f t="shared" si="49"/>
        <v>50.64</v>
      </c>
      <c r="F208" s="14">
        <f t="shared" si="49"/>
        <v>3262.85</v>
      </c>
      <c r="G208" s="15">
        <f t="shared" si="49"/>
        <v>51.8</v>
      </c>
      <c r="H208" s="15">
        <f t="shared" si="49"/>
        <v>364.3</v>
      </c>
      <c r="I208" s="16">
        <f t="shared" si="49"/>
        <v>3046.74</v>
      </c>
    </row>
    <row r="209" spans="1:10" ht="17.100000000000001" customHeight="1" x14ac:dyDescent="0.2">
      <c r="A209" s="6" t="s">
        <v>19</v>
      </c>
      <c r="B209" s="17">
        <v>2487.1699999999955</v>
      </c>
      <c r="C209" s="18">
        <v>2461.2799999999988</v>
      </c>
      <c r="D209" s="18">
        <v>2.98</v>
      </c>
      <c r="E209" s="18" t="s">
        <v>40</v>
      </c>
      <c r="F209" s="18">
        <v>1.35</v>
      </c>
      <c r="G209" s="17" t="s">
        <v>40</v>
      </c>
      <c r="H209" s="17">
        <v>2.25</v>
      </c>
      <c r="I209" s="19">
        <v>19.310000000000002</v>
      </c>
    </row>
    <row r="210" spans="1:10" ht="17.100000000000001" customHeight="1" x14ac:dyDescent="0.2">
      <c r="A210" s="6" t="s">
        <v>20</v>
      </c>
      <c r="B210" s="17">
        <v>7798.3600000000188</v>
      </c>
      <c r="C210" s="18">
        <v>7700.1900000000105</v>
      </c>
      <c r="D210" s="18">
        <v>6.1</v>
      </c>
      <c r="E210" s="18" t="s">
        <v>40</v>
      </c>
      <c r="F210" s="18">
        <v>2</v>
      </c>
      <c r="G210" s="17">
        <v>4.8</v>
      </c>
      <c r="H210" s="17">
        <v>16.55</v>
      </c>
      <c r="I210" s="19">
        <v>68.719999999999985</v>
      </c>
    </row>
    <row r="211" spans="1:10" ht="17.100000000000001" customHeight="1" x14ac:dyDescent="0.2">
      <c r="A211" s="6" t="s">
        <v>21</v>
      </c>
      <c r="B211" s="17">
        <v>5629.6399999999949</v>
      </c>
      <c r="C211" s="18">
        <v>5590.5399999999809</v>
      </c>
      <c r="D211" s="18">
        <v>8</v>
      </c>
      <c r="E211" s="18" t="s">
        <v>40</v>
      </c>
      <c r="F211" s="18" t="s">
        <v>40</v>
      </c>
      <c r="G211" s="17">
        <v>2</v>
      </c>
      <c r="H211" s="17" t="s">
        <v>40</v>
      </c>
      <c r="I211" s="19">
        <v>29.1</v>
      </c>
    </row>
    <row r="212" spans="1:10" ht="17.100000000000001" customHeight="1" x14ac:dyDescent="0.2">
      <c r="A212" s="6" t="s">
        <v>22</v>
      </c>
      <c r="B212" s="17">
        <v>4601.7799999999925</v>
      </c>
      <c r="C212" s="18">
        <v>4536.2899999999981</v>
      </c>
      <c r="D212" s="18">
        <v>15.009999999999998</v>
      </c>
      <c r="E212" s="18" t="s">
        <v>40</v>
      </c>
      <c r="F212" s="18">
        <v>9</v>
      </c>
      <c r="G212" s="17">
        <v>6.5</v>
      </c>
      <c r="H212" s="17">
        <v>3.5</v>
      </c>
      <c r="I212" s="19">
        <v>31.48</v>
      </c>
    </row>
    <row r="213" spans="1:10" ht="17.100000000000001" customHeight="1" x14ac:dyDescent="0.2">
      <c r="A213" s="6" t="s">
        <v>23</v>
      </c>
      <c r="B213" s="17">
        <v>3637.090000000002</v>
      </c>
      <c r="C213" s="18">
        <v>3569.8899999999985</v>
      </c>
      <c r="D213" s="18">
        <v>16.600000000000001</v>
      </c>
      <c r="E213" s="18">
        <v>4</v>
      </c>
      <c r="F213" s="18">
        <v>4</v>
      </c>
      <c r="G213" s="17">
        <v>8.5</v>
      </c>
      <c r="H213" s="17">
        <v>9</v>
      </c>
      <c r="I213" s="19">
        <v>25.1</v>
      </c>
    </row>
    <row r="214" spans="1:10" ht="17.100000000000001" customHeight="1" x14ac:dyDescent="0.2">
      <c r="A214" s="6" t="s">
        <v>24</v>
      </c>
      <c r="B214" s="17">
        <v>17717.12999999999</v>
      </c>
      <c r="C214" s="18">
        <v>17568.100000000017</v>
      </c>
      <c r="D214" s="18">
        <v>34.5</v>
      </c>
      <c r="E214" s="18" t="s">
        <v>40</v>
      </c>
      <c r="F214" s="18">
        <v>16.5</v>
      </c>
      <c r="G214" s="17" t="s">
        <v>40</v>
      </c>
      <c r="H214" s="17">
        <v>11</v>
      </c>
      <c r="I214" s="19">
        <v>87.03</v>
      </c>
    </row>
    <row r="215" spans="1:10" ht="17.100000000000001" customHeight="1" x14ac:dyDescent="0.2">
      <c r="A215" s="6" t="s">
        <v>25</v>
      </c>
      <c r="B215" s="17">
        <v>29625.69000000001</v>
      </c>
      <c r="C215" s="18">
        <v>29285.289999999961</v>
      </c>
      <c r="D215" s="18">
        <v>203</v>
      </c>
      <c r="E215" s="18" t="s">
        <v>40</v>
      </c>
      <c r="F215" s="18">
        <v>22</v>
      </c>
      <c r="G215" s="17" t="s">
        <v>40</v>
      </c>
      <c r="H215" s="17">
        <v>13</v>
      </c>
      <c r="I215" s="19">
        <v>102.4</v>
      </c>
    </row>
    <row r="216" spans="1:10" ht="17.100000000000001" customHeight="1" x14ac:dyDescent="0.2">
      <c r="A216" s="6" t="s">
        <v>26</v>
      </c>
      <c r="B216" s="17">
        <v>63082.919999999911</v>
      </c>
      <c r="C216" s="18">
        <v>61903.739999999962</v>
      </c>
      <c r="D216" s="18">
        <v>818.54</v>
      </c>
      <c r="E216" s="18">
        <v>46.64</v>
      </c>
      <c r="F216" s="18" t="s">
        <v>40</v>
      </c>
      <c r="G216" s="17">
        <v>30</v>
      </c>
      <c r="H216" s="17">
        <v>48</v>
      </c>
      <c r="I216" s="19">
        <v>236</v>
      </c>
    </row>
    <row r="217" spans="1:10" ht="17.100000000000001" customHeight="1" x14ac:dyDescent="0.2">
      <c r="A217" s="6" t="s">
        <v>27</v>
      </c>
      <c r="B217" s="17">
        <v>57017.469999999994</v>
      </c>
      <c r="C217" s="18">
        <v>54814.339999999975</v>
      </c>
      <c r="D217" s="18">
        <v>2021.1299999999999</v>
      </c>
      <c r="E217" s="18" t="s">
        <v>40</v>
      </c>
      <c r="F217" s="18" t="s">
        <v>40</v>
      </c>
      <c r="G217" s="17" t="s">
        <v>40</v>
      </c>
      <c r="H217" s="17">
        <v>51</v>
      </c>
      <c r="I217" s="19">
        <v>131</v>
      </c>
    </row>
    <row r="218" spans="1:10" ht="17.100000000000001" customHeight="1" x14ac:dyDescent="0.2">
      <c r="A218" s="6" t="s">
        <v>28</v>
      </c>
      <c r="B218" s="17">
        <v>48189.630000000012</v>
      </c>
      <c r="C218" s="18">
        <v>42627.340000000033</v>
      </c>
      <c r="D218" s="18">
        <v>4741.2899999999991</v>
      </c>
      <c r="E218" s="18" t="s">
        <v>40</v>
      </c>
      <c r="F218" s="18">
        <v>337</v>
      </c>
      <c r="G218" s="17" t="s">
        <v>40</v>
      </c>
      <c r="H218" s="17" t="s">
        <v>40</v>
      </c>
      <c r="I218" s="19">
        <v>484</v>
      </c>
    </row>
    <row r="219" spans="1:10" ht="17.100000000000001" customHeight="1" x14ac:dyDescent="0.2">
      <c r="A219" s="6" t="s">
        <v>29</v>
      </c>
      <c r="B219" s="17">
        <v>57777.899999999965</v>
      </c>
      <c r="C219" s="18">
        <v>47529.51</v>
      </c>
      <c r="D219" s="18">
        <v>8204.39</v>
      </c>
      <c r="E219" s="18" t="s">
        <v>40</v>
      </c>
      <c r="F219" s="18">
        <v>559</v>
      </c>
      <c r="G219" s="17" t="s">
        <v>40</v>
      </c>
      <c r="H219" s="17">
        <v>210</v>
      </c>
      <c r="I219" s="19">
        <v>1275</v>
      </c>
    </row>
    <row r="220" spans="1:10" ht="17.100000000000001" customHeight="1" x14ac:dyDescent="0.2">
      <c r="A220" s="6" t="s">
        <v>30</v>
      </c>
      <c r="B220" s="17">
        <v>48881.87999999999</v>
      </c>
      <c r="C220" s="18">
        <v>34111.000000000022</v>
      </c>
      <c r="D220" s="18">
        <v>11901.279999999999</v>
      </c>
      <c r="E220" s="18" t="s">
        <v>40</v>
      </c>
      <c r="F220" s="18">
        <v>2312</v>
      </c>
      <c r="G220" s="17" t="s">
        <v>40</v>
      </c>
      <c r="H220" s="17" t="s">
        <v>40</v>
      </c>
      <c r="I220" s="19">
        <v>557.6</v>
      </c>
    </row>
    <row r="221" spans="1:10" ht="17.100000000000001" customHeight="1" x14ac:dyDescent="0.2">
      <c r="A221" s="6" t="s">
        <v>31</v>
      </c>
      <c r="B221" s="17">
        <v>46914.369999999995</v>
      </c>
      <c r="C221" s="18">
        <v>26932</v>
      </c>
      <c r="D221" s="18">
        <v>19982.37</v>
      </c>
      <c r="E221" s="18" t="s">
        <v>40</v>
      </c>
      <c r="F221" s="18" t="s">
        <v>40</v>
      </c>
      <c r="G221" s="17" t="s">
        <v>40</v>
      </c>
      <c r="H221" s="17" t="s">
        <v>40</v>
      </c>
      <c r="I221" s="19" t="s">
        <v>40</v>
      </c>
    </row>
    <row r="222" spans="1:10" ht="17.100000000000001" customHeight="1" x14ac:dyDescent="0.2">
      <c r="A222" s="6" t="s">
        <v>32</v>
      </c>
      <c r="B222" s="17">
        <v>35152</v>
      </c>
      <c r="C222" s="18">
        <v>17300</v>
      </c>
      <c r="D222" s="18">
        <v>17852</v>
      </c>
      <c r="E222" s="18" t="s">
        <v>40</v>
      </c>
      <c r="F222" s="18" t="s">
        <v>40</v>
      </c>
      <c r="G222" s="17" t="s">
        <v>40</v>
      </c>
      <c r="H222" s="17" t="s">
        <v>40</v>
      </c>
      <c r="I222" s="19" t="s">
        <v>40</v>
      </c>
    </row>
    <row r="223" spans="1:10" ht="23.1" customHeight="1" x14ac:dyDescent="0.2">
      <c r="A223" s="9" t="s">
        <v>13</v>
      </c>
      <c r="B223" s="15">
        <f>SUM(B224,B228)</f>
        <v>19894.39</v>
      </c>
      <c r="C223" s="14">
        <f t="shared" ref="C223:H223" si="50">SUM(C224,C228)</f>
        <v>19676.139999999996</v>
      </c>
      <c r="D223" s="14">
        <f t="shared" si="50"/>
        <v>25</v>
      </c>
      <c r="E223" s="14">
        <f t="shared" si="50"/>
        <v>16.849999999999998</v>
      </c>
      <c r="F223" s="14">
        <f t="shared" si="50"/>
        <v>114.50999999999999</v>
      </c>
      <c r="G223" s="15">
        <f t="shared" si="50"/>
        <v>4.05</v>
      </c>
      <c r="H223" s="15">
        <f t="shared" si="50"/>
        <v>54.32</v>
      </c>
      <c r="I223" s="16">
        <f>SUM(I224,I228)</f>
        <v>3.52</v>
      </c>
      <c r="J223" s="3"/>
    </row>
    <row r="224" spans="1:10" ht="23.1" customHeight="1" x14ac:dyDescent="0.2">
      <c r="A224" s="8" t="s">
        <v>2</v>
      </c>
      <c r="B224" s="15">
        <f>SUM(B225:B227)</f>
        <v>137.78000000000003</v>
      </c>
      <c r="C224" s="14">
        <f t="shared" ref="C224:I224" si="51">SUM(C225:C227)</f>
        <v>136.19000000000005</v>
      </c>
      <c r="D224" s="14">
        <f t="shared" si="51"/>
        <v>0</v>
      </c>
      <c r="E224" s="14">
        <f t="shared" si="51"/>
        <v>0.06</v>
      </c>
      <c r="F224" s="14">
        <f t="shared" si="51"/>
        <v>0.1</v>
      </c>
      <c r="G224" s="15">
        <f t="shared" si="51"/>
        <v>0.1</v>
      </c>
      <c r="H224" s="15">
        <f t="shared" si="51"/>
        <v>0.80999999999999994</v>
      </c>
      <c r="I224" s="16">
        <f t="shared" si="51"/>
        <v>0.52</v>
      </c>
    </row>
    <row r="225" spans="1:10" ht="17.100000000000001" customHeight="1" x14ac:dyDescent="0.2">
      <c r="A225" s="6" t="s">
        <v>16</v>
      </c>
      <c r="B225" s="17">
        <v>6.5100000000000016</v>
      </c>
      <c r="C225" s="18">
        <v>6.2500000000000009</v>
      </c>
      <c r="D225" s="18" t="s">
        <v>40</v>
      </c>
      <c r="E225" s="18">
        <v>0.06</v>
      </c>
      <c r="F225" s="18" t="s">
        <v>40</v>
      </c>
      <c r="G225" s="17" t="s">
        <v>40</v>
      </c>
      <c r="H225" s="17">
        <v>0.02</v>
      </c>
      <c r="I225" s="19">
        <v>0.18</v>
      </c>
    </row>
    <row r="226" spans="1:10" ht="17.100000000000001" customHeight="1" x14ac:dyDescent="0.2">
      <c r="A226" s="6" t="s">
        <v>17</v>
      </c>
      <c r="B226" s="17">
        <v>16.7</v>
      </c>
      <c r="C226" s="18">
        <v>16.400000000000002</v>
      </c>
      <c r="D226" s="18" t="s">
        <v>40</v>
      </c>
      <c r="E226" s="18" t="s">
        <v>40</v>
      </c>
      <c r="F226" s="18">
        <v>0.1</v>
      </c>
      <c r="G226" s="17">
        <v>0.1</v>
      </c>
      <c r="H226" s="17">
        <v>0.1</v>
      </c>
      <c r="I226" s="19" t="s">
        <v>40</v>
      </c>
    </row>
    <row r="227" spans="1:10" ht="17.100000000000001" customHeight="1" x14ac:dyDescent="0.2">
      <c r="A227" s="6" t="s">
        <v>18</v>
      </c>
      <c r="B227" s="17">
        <v>114.57000000000004</v>
      </c>
      <c r="C227" s="18">
        <v>113.54000000000006</v>
      </c>
      <c r="D227" s="18" t="s">
        <v>40</v>
      </c>
      <c r="E227" s="18" t="s">
        <v>40</v>
      </c>
      <c r="F227" s="18" t="s">
        <v>40</v>
      </c>
      <c r="G227" s="17" t="s">
        <v>40</v>
      </c>
      <c r="H227" s="17">
        <v>0.69</v>
      </c>
      <c r="I227" s="19">
        <v>0.34</v>
      </c>
    </row>
    <row r="228" spans="1:10" ht="23.1" customHeight="1" x14ac:dyDescent="0.2">
      <c r="A228" s="8" t="s">
        <v>3</v>
      </c>
      <c r="B228" s="15">
        <f>SUM(B229:B238)</f>
        <v>19756.61</v>
      </c>
      <c r="C228" s="15">
        <f t="shared" ref="C228:H228" si="52">SUM(C229:C238)</f>
        <v>19539.949999999997</v>
      </c>
      <c r="D228" s="15">
        <f t="shared" si="52"/>
        <v>25</v>
      </c>
      <c r="E228" s="15">
        <f t="shared" si="52"/>
        <v>16.79</v>
      </c>
      <c r="F228" s="15">
        <f t="shared" si="52"/>
        <v>114.41</v>
      </c>
      <c r="G228" s="15">
        <f t="shared" si="52"/>
        <v>3.95</v>
      </c>
      <c r="H228" s="15">
        <f t="shared" si="52"/>
        <v>53.51</v>
      </c>
      <c r="I228" s="16">
        <f>SUM(I229:I238)</f>
        <v>3</v>
      </c>
    </row>
    <row r="229" spans="1:10" ht="17.100000000000001" customHeight="1" x14ac:dyDescent="0.2">
      <c r="A229" s="6" t="s">
        <v>19</v>
      </c>
      <c r="B229" s="17">
        <v>389.77999999999986</v>
      </c>
      <c r="C229" s="18">
        <v>385.28000000000009</v>
      </c>
      <c r="D229" s="18" t="s">
        <v>40</v>
      </c>
      <c r="E229" s="18">
        <v>0.54</v>
      </c>
      <c r="F229" s="18">
        <v>1</v>
      </c>
      <c r="G229" s="17">
        <v>0.5</v>
      </c>
      <c r="H229" s="17">
        <v>1.46</v>
      </c>
      <c r="I229" s="19">
        <v>1</v>
      </c>
    </row>
    <row r="230" spans="1:10" ht="17.100000000000001" customHeight="1" x14ac:dyDescent="0.2">
      <c r="A230" s="6" t="s">
        <v>20</v>
      </c>
      <c r="B230" s="17">
        <v>1051.3200000000004</v>
      </c>
      <c r="C230" s="18">
        <v>1043.7299999999989</v>
      </c>
      <c r="D230" s="18" t="s">
        <v>40</v>
      </c>
      <c r="E230" s="18">
        <v>1</v>
      </c>
      <c r="F230" s="18">
        <v>4.9200000000000008</v>
      </c>
      <c r="G230" s="17" t="s">
        <v>40</v>
      </c>
      <c r="H230" s="17">
        <v>1.67</v>
      </c>
      <c r="I230" s="19" t="s">
        <v>40</v>
      </c>
    </row>
    <row r="231" spans="1:10" ht="17.100000000000001" customHeight="1" x14ac:dyDescent="0.2">
      <c r="A231" s="6" t="s">
        <v>21</v>
      </c>
      <c r="B231" s="17">
        <v>954.72999999999979</v>
      </c>
      <c r="C231" s="18">
        <v>946.39999999999964</v>
      </c>
      <c r="D231" s="18" t="s">
        <v>40</v>
      </c>
      <c r="E231" s="18" t="s">
        <v>40</v>
      </c>
      <c r="F231" s="18">
        <v>4.33</v>
      </c>
      <c r="G231" s="17" t="s">
        <v>40</v>
      </c>
      <c r="H231" s="17">
        <v>2</v>
      </c>
      <c r="I231" s="19">
        <v>2</v>
      </c>
    </row>
    <row r="232" spans="1:10" ht="17.100000000000001" customHeight="1" x14ac:dyDescent="0.2">
      <c r="A232" s="6" t="s">
        <v>22</v>
      </c>
      <c r="B232" s="17">
        <v>849.90999999999985</v>
      </c>
      <c r="C232" s="18">
        <v>839.9</v>
      </c>
      <c r="D232" s="18" t="s">
        <v>40</v>
      </c>
      <c r="E232" s="18" t="s">
        <v>40</v>
      </c>
      <c r="F232" s="18">
        <v>3.56</v>
      </c>
      <c r="G232" s="17">
        <v>3.45</v>
      </c>
      <c r="H232" s="17">
        <v>3</v>
      </c>
      <c r="I232" s="19" t="s">
        <v>40</v>
      </c>
    </row>
    <row r="233" spans="1:10" ht="17.100000000000001" customHeight="1" x14ac:dyDescent="0.2">
      <c r="A233" s="6" t="s">
        <v>23</v>
      </c>
      <c r="B233" s="17">
        <v>444.65999999999997</v>
      </c>
      <c r="C233" s="18">
        <v>444.65999999999997</v>
      </c>
      <c r="D233" s="18" t="s">
        <v>40</v>
      </c>
      <c r="E233" s="18" t="s">
        <v>40</v>
      </c>
      <c r="F233" s="18" t="s">
        <v>40</v>
      </c>
      <c r="G233" s="17" t="s">
        <v>40</v>
      </c>
      <c r="H233" s="17" t="s">
        <v>40</v>
      </c>
      <c r="I233" s="19" t="s">
        <v>40</v>
      </c>
    </row>
    <row r="234" spans="1:10" ht="17.100000000000001" customHeight="1" x14ac:dyDescent="0.2">
      <c r="A234" s="6" t="s">
        <v>24</v>
      </c>
      <c r="B234" s="17">
        <v>1228.6500000000005</v>
      </c>
      <c r="C234" s="18">
        <v>1181.24</v>
      </c>
      <c r="D234" s="18" t="s">
        <v>40</v>
      </c>
      <c r="E234" s="18">
        <v>5.25</v>
      </c>
      <c r="F234" s="18">
        <v>35.5</v>
      </c>
      <c r="G234" s="17" t="s">
        <v>40</v>
      </c>
      <c r="H234" s="17">
        <v>6.66</v>
      </c>
      <c r="I234" s="19" t="s">
        <v>40</v>
      </c>
    </row>
    <row r="235" spans="1:10" ht="17.100000000000001" customHeight="1" x14ac:dyDescent="0.2">
      <c r="A235" s="6" t="s">
        <v>25</v>
      </c>
      <c r="B235" s="17">
        <v>482.14</v>
      </c>
      <c r="C235" s="18">
        <v>416.32</v>
      </c>
      <c r="D235" s="18" t="s">
        <v>40</v>
      </c>
      <c r="E235" s="18">
        <v>10</v>
      </c>
      <c r="F235" s="18">
        <v>43.1</v>
      </c>
      <c r="G235" s="17" t="s">
        <v>40</v>
      </c>
      <c r="H235" s="17">
        <v>12.72</v>
      </c>
      <c r="I235" s="19" t="s">
        <v>40</v>
      </c>
    </row>
    <row r="236" spans="1:10" ht="17.100000000000001" customHeight="1" x14ac:dyDescent="0.2">
      <c r="A236" s="6" t="s">
        <v>26</v>
      </c>
      <c r="B236" s="17">
        <v>413.97999999999996</v>
      </c>
      <c r="C236" s="18">
        <v>340.98</v>
      </c>
      <c r="D236" s="18">
        <v>25</v>
      </c>
      <c r="E236" s="18" t="s">
        <v>40</v>
      </c>
      <c r="F236" s="18">
        <v>22</v>
      </c>
      <c r="G236" s="17" t="s">
        <v>40</v>
      </c>
      <c r="H236" s="17">
        <v>26</v>
      </c>
      <c r="I236" s="19" t="s">
        <v>40</v>
      </c>
    </row>
    <row r="237" spans="1:10" ht="17.100000000000001" customHeight="1" x14ac:dyDescent="0.2">
      <c r="A237" s="6" t="s">
        <v>27</v>
      </c>
      <c r="B237" s="17">
        <v>507.44</v>
      </c>
      <c r="C237" s="18">
        <v>507.44</v>
      </c>
      <c r="D237" s="18" t="s">
        <v>40</v>
      </c>
      <c r="E237" s="18" t="s">
        <v>40</v>
      </c>
      <c r="F237" s="18" t="s">
        <v>40</v>
      </c>
      <c r="G237" s="17" t="s">
        <v>40</v>
      </c>
      <c r="H237" s="17" t="s">
        <v>40</v>
      </c>
      <c r="I237" s="19" t="s">
        <v>40</v>
      </c>
    </row>
    <row r="238" spans="1:10" ht="17.100000000000001" customHeight="1" x14ac:dyDescent="0.2">
      <c r="A238" s="6" t="s">
        <v>32</v>
      </c>
      <c r="B238" s="17">
        <v>13434</v>
      </c>
      <c r="C238" s="18">
        <v>13434</v>
      </c>
      <c r="D238" s="18" t="s">
        <v>40</v>
      </c>
      <c r="E238" s="18" t="s">
        <v>40</v>
      </c>
      <c r="F238" s="18" t="s">
        <v>40</v>
      </c>
      <c r="G238" s="17" t="s">
        <v>40</v>
      </c>
      <c r="H238" s="17" t="s">
        <v>40</v>
      </c>
      <c r="I238" s="19" t="s">
        <v>40</v>
      </c>
    </row>
    <row r="239" spans="1:10" ht="23.1" customHeight="1" x14ac:dyDescent="0.2">
      <c r="A239" s="9" t="s">
        <v>14</v>
      </c>
      <c r="B239" s="15">
        <f>SUM(B240,B244)</f>
        <v>19868.789999999994</v>
      </c>
      <c r="C239" s="14">
        <f t="shared" ref="C239:H239" si="53">SUM(C240,C244)</f>
        <v>19857.139999999996</v>
      </c>
      <c r="D239" s="14">
        <f t="shared" si="53"/>
        <v>2.7399999999999998</v>
      </c>
      <c r="E239" s="14" t="s">
        <v>40</v>
      </c>
      <c r="F239" s="14">
        <f t="shared" si="53"/>
        <v>0.35</v>
      </c>
      <c r="G239" s="15">
        <f t="shared" si="53"/>
        <v>0.06</v>
      </c>
      <c r="H239" s="15">
        <f t="shared" si="53"/>
        <v>0</v>
      </c>
      <c r="I239" s="16">
        <f>SUM(I240,I244)</f>
        <v>8.5</v>
      </c>
      <c r="J239" s="3"/>
    </row>
    <row r="240" spans="1:10" ht="23.1" customHeight="1" x14ac:dyDescent="0.2">
      <c r="A240" s="8" t="s">
        <v>2</v>
      </c>
      <c r="B240" s="15">
        <f>SUM(B241:B243)</f>
        <v>12.940000000000001</v>
      </c>
      <c r="C240" s="14">
        <f t="shared" ref="C240:G240" si="54">SUM(C241:C243)</f>
        <v>12.190000000000001</v>
      </c>
      <c r="D240" s="14">
        <f>SUM(D241:D243)</f>
        <v>0.33999999999999997</v>
      </c>
      <c r="E240" s="14" t="s">
        <v>40</v>
      </c>
      <c r="F240" s="14">
        <f t="shared" si="54"/>
        <v>0.35</v>
      </c>
      <c r="G240" s="15">
        <f t="shared" si="54"/>
        <v>0.06</v>
      </c>
      <c r="H240" s="15" t="s">
        <v>40</v>
      </c>
      <c r="I240" s="16" t="s">
        <v>40</v>
      </c>
    </row>
    <row r="241" spans="1:9" ht="17.100000000000001" customHeight="1" x14ac:dyDescent="0.2">
      <c r="A241" s="6" t="s">
        <v>16</v>
      </c>
      <c r="B241" s="17">
        <v>0.53</v>
      </c>
      <c r="C241" s="18">
        <v>0.37999999999999995</v>
      </c>
      <c r="D241" s="18">
        <v>0.09</v>
      </c>
      <c r="E241" s="18" t="s">
        <v>40</v>
      </c>
      <c r="F241" s="18" t="s">
        <v>40</v>
      </c>
      <c r="G241" s="17">
        <v>0.06</v>
      </c>
      <c r="H241" s="17" t="s">
        <v>40</v>
      </c>
      <c r="I241" s="19" t="s">
        <v>40</v>
      </c>
    </row>
    <row r="242" spans="1:9" ht="17.100000000000001" customHeight="1" x14ac:dyDescent="0.2">
      <c r="A242" s="6" t="s">
        <v>17</v>
      </c>
      <c r="B242" s="17">
        <v>0.89</v>
      </c>
      <c r="C242" s="18">
        <v>0.89</v>
      </c>
      <c r="D242" s="18" t="s">
        <v>40</v>
      </c>
      <c r="E242" s="18" t="s">
        <v>40</v>
      </c>
      <c r="F242" s="18" t="s">
        <v>40</v>
      </c>
      <c r="G242" s="17" t="s">
        <v>40</v>
      </c>
      <c r="H242" s="17" t="s">
        <v>40</v>
      </c>
      <c r="I242" s="19" t="s">
        <v>40</v>
      </c>
    </row>
    <row r="243" spans="1:9" ht="17.100000000000001" customHeight="1" x14ac:dyDescent="0.2">
      <c r="A243" s="6" t="s">
        <v>18</v>
      </c>
      <c r="B243" s="17">
        <v>11.520000000000001</v>
      </c>
      <c r="C243" s="18">
        <v>10.920000000000002</v>
      </c>
      <c r="D243" s="18">
        <v>0.25</v>
      </c>
      <c r="E243" s="18" t="s">
        <v>40</v>
      </c>
      <c r="F243" s="18">
        <v>0.35</v>
      </c>
      <c r="G243" s="17" t="s">
        <v>40</v>
      </c>
      <c r="H243" s="17" t="s">
        <v>40</v>
      </c>
      <c r="I243" s="19" t="s">
        <v>40</v>
      </c>
    </row>
    <row r="244" spans="1:9" ht="23.1" customHeight="1" x14ac:dyDescent="0.2">
      <c r="A244" s="8" t="s">
        <v>3</v>
      </c>
      <c r="B244" s="15">
        <f>SUM(B245:B256)</f>
        <v>19855.849999999995</v>
      </c>
      <c r="C244" s="15">
        <f t="shared" ref="C244:D244" si="55">SUM(C245:C256)</f>
        <v>19844.949999999997</v>
      </c>
      <c r="D244" s="15">
        <f t="shared" si="55"/>
        <v>2.4</v>
      </c>
      <c r="E244" s="15" t="s">
        <v>40</v>
      </c>
      <c r="F244" s="15" t="s">
        <v>40</v>
      </c>
      <c r="G244" s="15" t="s">
        <v>40</v>
      </c>
      <c r="H244" s="15" t="s">
        <v>40</v>
      </c>
      <c r="I244" s="16">
        <f>SUM(I245:I256)</f>
        <v>8.5</v>
      </c>
    </row>
    <row r="245" spans="1:9" ht="17.100000000000001" customHeight="1" x14ac:dyDescent="0.2">
      <c r="A245" s="6" t="s">
        <v>19</v>
      </c>
      <c r="B245" s="17">
        <v>42.93</v>
      </c>
      <c r="C245" s="18">
        <v>41.529999999999994</v>
      </c>
      <c r="D245" s="18">
        <v>0.9</v>
      </c>
      <c r="E245" s="18" t="s">
        <v>40</v>
      </c>
      <c r="F245" s="18" t="s">
        <v>40</v>
      </c>
      <c r="G245" s="17" t="s">
        <v>40</v>
      </c>
      <c r="H245" s="17" t="s">
        <v>40</v>
      </c>
      <c r="I245" s="19">
        <v>0.5</v>
      </c>
    </row>
    <row r="246" spans="1:9" ht="17.100000000000001" customHeight="1" x14ac:dyDescent="0.2">
      <c r="A246" s="6" t="s">
        <v>20</v>
      </c>
      <c r="B246" s="17">
        <v>651.52999999999929</v>
      </c>
      <c r="C246" s="18">
        <v>646.0300000000002</v>
      </c>
      <c r="D246" s="18">
        <v>1.5</v>
      </c>
      <c r="E246" s="18" t="s">
        <v>40</v>
      </c>
      <c r="F246" s="18" t="s">
        <v>40</v>
      </c>
      <c r="G246" s="17" t="s">
        <v>40</v>
      </c>
      <c r="H246" s="17" t="s">
        <v>40</v>
      </c>
      <c r="I246" s="19">
        <v>4</v>
      </c>
    </row>
    <row r="247" spans="1:9" ht="17.100000000000001" customHeight="1" x14ac:dyDescent="0.2">
      <c r="A247" s="6" t="s">
        <v>21</v>
      </c>
      <c r="B247" s="17">
        <v>830.02999999999963</v>
      </c>
      <c r="C247" s="18">
        <v>826.0300000000002</v>
      </c>
      <c r="D247" s="18" t="s">
        <v>40</v>
      </c>
      <c r="E247" s="18" t="s">
        <v>40</v>
      </c>
      <c r="F247" s="18" t="s">
        <v>40</v>
      </c>
      <c r="G247" s="17" t="s">
        <v>40</v>
      </c>
      <c r="H247" s="17" t="s">
        <v>40</v>
      </c>
      <c r="I247" s="19">
        <v>4</v>
      </c>
    </row>
    <row r="248" spans="1:9" ht="17.100000000000001" customHeight="1" x14ac:dyDescent="0.2">
      <c r="A248" s="6" t="s">
        <v>22</v>
      </c>
      <c r="B248" s="17">
        <v>970.78999999999974</v>
      </c>
      <c r="C248" s="18">
        <v>970.78999999999974</v>
      </c>
      <c r="D248" s="18" t="s">
        <v>40</v>
      </c>
      <c r="E248" s="18" t="s">
        <v>40</v>
      </c>
      <c r="F248" s="18" t="s">
        <v>40</v>
      </c>
      <c r="G248" s="17" t="s">
        <v>40</v>
      </c>
      <c r="H248" s="17" t="s">
        <v>40</v>
      </c>
      <c r="I248" s="19" t="s">
        <v>40</v>
      </c>
    </row>
    <row r="249" spans="1:9" ht="17.100000000000001" customHeight="1" x14ac:dyDescent="0.2">
      <c r="A249" s="6" t="s">
        <v>23</v>
      </c>
      <c r="B249" s="17">
        <v>700.7600000000001</v>
      </c>
      <c r="C249" s="18">
        <v>700.7600000000001</v>
      </c>
      <c r="D249" s="18" t="s">
        <v>40</v>
      </c>
      <c r="E249" s="18" t="s">
        <v>40</v>
      </c>
      <c r="F249" s="18" t="s">
        <v>40</v>
      </c>
      <c r="G249" s="17" t="s">
        <v>40</v>
      </c>
      <c r="H249" s="17" t="s">
        <v>40</v>
      </c>
      <c r="I249" s="19" t="s">
        <v>40</v>
      </c>
    </row>
    <row r="250" spans="1:9" ht="17.100000000000001" customHeight="1" x14ac:dyDescent="0.2">
      <c r="A250" s="6" t="s">
        <v>24</v>
      </c>
      <c r="B250" s="17">
        <v>2172.8799999999992</v>
      </c>
      <c r="C250" s="18">
        <v>2172.8799999999992</v>
      </c>
      <c r="D250" s="18" t="s">
        <v>40</v>
      </c>
      <c r="E250" s="18" t="s">
        <v>40</v>
      </c>
      <c r="F250" s="18" t="s">
        <v>40</v>
      </c>
      <c r="G250" s="17" t="s">
        <v>40</v>
      </c>
      <c r="H250" s="17" t="s">
        <v>40</v>
      </c>
      <c r="I250" s="19" t="s">
        <v>40</v>
      </c>
    </row>
    <row r="251" spans="1:9" ht="17.100000000000001" customHeight="1" x14ac:dyDescent="0.2">
      <c r="A251" s="6" t="s">
        <v>25</v>
      </c>
      <c r="B251" s="17">
        <v>2010.9299999999992</v>
      </c>
      <c r="C251" s="18">
        <v>2010.9299999999992</v>
      </c>
      <c r="D251" s="18" t="s">
        <v>40</v>
      </c>
      <c r="E251" s="18" t="s">
        <v>40</v>
      </c>
      <c r="F251" s="18" t="s">
        <v>40</v>
      </c>
      <c r="G251" s="17" t="s">
        <v>40</v>
      </c>
      <c r="H251" s="17" t="s">
        <v>40</v>
      </c>
      <c r="I251" s="19" t="s">
        <v>40</v>
      </c>
    </row>
    <row r="252" spans="1:9" ht="17.100000000000001" customHeight="1" x14ac:dyDescent="0.2">
      <c r="A252" s="6" t="s">
        <v>26</v>
      </c>
      <c r="B252" s="17">
        <v>3181.1499999999996</v>
      </c>
      <c r="C252" s="18">
        <v>3181.1499999999996</v>
      </c>
      <c r="D252" s="18" t="s">
        <v>40</v>
      </c>
      <c r="E252" s="18" t="s">
        <v>40</v>
      </c>
      <c r="F252" s="18" t="s">
        <v>40</v>
      </c>
      <c r="G252" s="17" t="s">
        <v>40</v>
      </c>
      <c r="H252" s="17" t="s">
        <v>40</v>
      </c>
      <c r="I252" s="19" t="s">
        <v>40</v>
      </c>
    </row>
    <row r="253" spans="1:9" ht="17.100000000000001" customHeight="1" x14ac:dyDescent="0.2">
      <c r="A253" s="6" t="s">
        <v>27</v>
      </c>
      <c r="B253" s="17">
        <v>3391.599999999999</v>
      </c>
      <c r="C253" s="18">
        <v>3391.599999999999</v>
      </c>
      <c r="D253" s="18" t="s">
        <v>40</v>
      </c>
      <c r="E253" s="18" t="s">
        <v>40</v>
      </c>
      <c r="F253" s="18" t="s">
        <v>40</v>
      </c>
      <c r="G253" s="17" t="s">
        <v>40</v>
      </c>
      <c r="H253" s="17" t="s">
        <v>40</v>
      </c>
      <c r="I253" s="19" t="s">
        <v>40</v>
      </c>
    </row>
    <row r="254" spans="1:9" ht="17.100000000000001" customHeight="1" x14ac:dyDescent="0.2">
      <c r="A254" s="6" t="s">
        <v>28</v>
      </c>
      <c r="B254" s="17">
        <v>2169</v>
      </c>
      <c r="C254" s="18">
        <v>2169</v>
      </c>
      <c r="D254" s="18" t="s">
        <v>40</v>
      </c>
      <c r="E254" s="18" t="s">
        <v>40</v>
      </c>
      <c r="F254" s="18" t="s">
        <v>40</v>
      </c>
      <c r="G254" s="17" t="s">
        <v>40</v>
      </c>
      <c r="H254" s="17" t="s">
        <v>40</v>
      </c>
      <c r="I254" s="19" t="s">
        <v>40</v>
      </c>
    </row>
    <row r="255" spans="1:9" ht="17.100000000000001" customHeight="1" x14ac:dyDescent="0.2">
      <c r="A255" s="6" t="s">
        <v>29</v>
      </c>
      <c r="B255" s="17">
        <v>2534.25</v>
      </c>
      <c r="C255" s="18">
        <v>2534.25</v>
      </c>
      <c r="D255" s="18" t="s">
        <v>40</v>
      </c>
      <c r="E255" s="18" t="s">
        <v>40</v>
      </c>
      <c r="F255" s="18" t="s">
        <v>40</v>
      </c>
      <c r="G255" s="17" t="s">
        <v>40</v>
      </c>
      <c r="H255" s="17" t="s">
        <v>40</v>
      </c>
      <c r="I255" s="19" t="s">
        <v>40</v>
      </c>
    </row>
    <row r="256" spans="1:9" ht="17.100000000000001" customHeight="1" x14ac:dyDescent="0.2">
      <c r="A256" s="6" t="s">
        <v>30</v>
      </c>
      <c r="B256" s="17">
        <v>1200</v>
      </c>
      <c r="C256" s="18">
        <v>1200</v>
      </c>
      <c r="D256" s="18" t="s">
        <v>40</v>
      </c>
      <c r="E256" s="18" t="s">
        <v>40</v>
      </c>
      <c r="F256" s="18" t="s">
        <v>40</v>
      </c>
      <c r="G256" s="17" t="s">
        <v>40</v>
      </c>
      <c r="H256" s="17" t="s">
        <v>40</v>
      </c>
      <c r="I256" s="19" t="s">
        <v>40</v>
      </c>
    </row>
    <row r="257" spans="1:10" ht="23.1" customHeight="1" x14ac:dyDescent="0.2">
      <c r="A257" s="9" t="s">
        <v>15</v>
      </c>
      <c r="B257" s="15">
        <f>SUM(B258,B262)</f>
        <v>152690.47999999998</v>
      </c>
      <c r="C257" s="14">
        <f t="shared" ref="C257:H257" si="56">SUM(C258,C262)</f>
        <v>152171.90000000005</v>
      </c>
      <c r="D257" s="14">
        <f t="shared" si="56"/>
        <v>16.75</v>
      </c>
      <c r="E257" s="14">
        <f t="shared" si="56"/>
        <v>14.92</v>
      </c>
      <c r="F257" s="14">
        <f t="shared" si="56"/>
        <v>64.17</v>
      </c>
      <c r="G257" s="15">
        <f t="shared" si="56"/>
        <v>3.07</v>
      </c>
      <c r="H257" s="15">
        <f t="shared" si="56"/>
        <v>47.37</v>
      </c>
      <c r="I257" s="16">
        <f>SUM(I258,I262)</f>
        <v>372.3</v>
      </c>
      <c r="J257" s="3"/>
    </row>
    <row r="258" spans="1:10" ht="23.1" customHeight="1" x14ac:dyDescent="0.2">
      <c r="A258" s="8" t="s">
        <v>2</v>
      </c>
      <c r="B258" s="15">
        <f>SUM(B259:B261)</f>
        <v>745.1900000000004</v>
      </c>
      <c r="C258" s="14">
        <f t="shared" ref="C258" si="57">SUM(C259:C261)</f>
        <v>737.88000000000056</v>
      </c>
      <c r="D258" s="14">
        <f>SUM(D259:D261)</f>
        <v>0</v>
      </c>
      <c r="E258" s="14">
        <f t="shared" ref="E258:I258" si="58">SUM(E259:E261)</f>
        <v>0.27</v>
      </c>
      <c r="F258" s="14">
        <f t="shared" si="58"/>
        <v>0.42000000000000004</v>
      </c>
      <c r="G258" s="15">
        <f t="shared" si="58"/>
        <v>6.9999999999999993E-2</v>
      </c>
      <c r="H258" s="15">
        <f t="shared" si="58"/>
        <v>1.6099999999999999</v>
      </c>
      <c r="I258" s="16">
        <f t="shared" si="58"/>
        <v>4.9400000000000013</v>
      </c>
    </row>
    <row r="259" spans="1:10" ht="17.100000000000001" customHeight="1" x14ac:dyDescent="0.2">
      <c r="A259" s="6" t="s">
        <v>16</v>
      </c>
      <c r="B259" s="17">
        <v>59.570000000000071</v>
      </c>
      <c r="C259" s="18">
        <v>58.70000000000001</v>
      </c>
      <c r="D259" s="18" t="s">
        <v>40</v>
      </c>
      <c r="E259" s="18">
        <v>0.02</v>
      </c>
      <c r="F259" s="18">
        <v>7.0000000000000007E-2</v>
      </c>
      <c r="G259" s="17">
        <v>6.9999999999999993E-2</v>
      </c>
      <c r="H259" s="17">
        <v>0.24999999999999997</v>
      </c>
      <c r="I259" s="19">
        <v>0.45999999999999996</v>
      </c>
    </row>
    <row r="260" spans="1:10" ht="17.100000000000001" customHeight="1" x14ac:dyDescent="0.2">
      <c r="A260" s="6" t="s">
        <v>17</v>
      </c>
      <c r="B260" s="17">
        <v>84.439999999999941</v>
      </c>
      <c r="C260" s="18">
        <v>82.639999999999944</v>
      </c>
      <c r="D260" s="18" t="s">
        <v>40</v>
      </c>
      <c r="E260" s="18" t="s">
        <v>40</v>
      </c>
      <c r="F260" s="18">
        <v>0.1</v>
      </c>
      <c r="G260" s="17" t="s">
        <v>40</v>
      </c>
      <c r="H260" s="17">
        <v>0.66</v>
      </c>
      <c r="I260" s="19">
        <v>1.04</v>
      </c>
    </row>
    <row r="261" spans="1:10" ht="17.100000000000001" customHeight="1" x14ac:dyDescent="0.2">
      <c r="A261" s="6" t="s">
        <v>18</v>
      </c>
      <c r="B261" s="17">
        <v>601.1800000000004</v>
      </c>
      <c r="C261" s="18">
        <v>596.54000000000065</v>
      </c>
      <c r="D261" s="18" t="s">
        <v>40</v>
      </c>
      <c r="E261" s="18">
        <v>0.25</v>
      </c>
      <c r="F261" s="18">
        <v>0.25</v>
      </c>
      <c r="G261" s="17" t="s">
        <v>40</v>
      </c>
      <c r="H261" s="17">
        <v>0.7</v>
      </c>
      <c r="I261" s="19">
        <v>3.4400000000000008</v>
      </c>
    </row>
    <row r="262" spans="1:10" ht="23.1" customHeight="1" x14ac:dyDescent="0.2">
      <c r="A262" s="8" t="s">
        <v>3</v>
      </c>
      <c r="B262" s="15">
        <f>SUM(B263:B274)</f>
        <v>151945.28999999998</v>
      </c>
      <c r="C262" s="15">
        <f t="shared" ref="C262:H262" si="59">SUM(C263:C274)</f>
        <v>151434.02000000005</v>
      </c>
      <c r="D262" s="15">
        <f t="shared" si="59"/>
        <v>16.75</v>
      </c>
      <c r="E262" s="15">
        <f t="shared" si="59"/>
        <v>14.65</v>
      </c>
      <c r="F262" s="15">
        <f t="shared" si="59"/>
        <v>63.75</v>
      </c>
      <c r="G262" s="15">
        <f t="shared" si="59"/>
        <v>3</v>
      </c>
      <c r="H262" s="15">
        <f t="shared" si="59"/>
        <v>45.76</v>
      </c>
      <c r="I262" s="16">
        <f>SUM(I263:I274)</f>
        <v>367.36</v>
      </c>
    </row>
    <row r="263" spans="1:10" ht="17.100000000000001" customHeight="1" x14ac:dyDescent="0.2">
      <c r="A263" s="6" t="s">
        <v>19</v>
      </c>
      <c r="B263" s="17">
        <v>2257.4100000000062</v>
      </c>
      <c r="C263" s="18">
        <v>2238.27</v>
      </c>
      <c r="D263" s="18" t="s">
        <v>40</v>
      </c>
      <c r="E263" s="18">
        <v>0.9</v>
      </c>
      <c r="F263" s="18">
        <v>1.35</v>
      </c>
      <c r="G263" s="17" t="s">
        <v>40</v>
      </c>
      <c r="H263" s="17">
        <v>2.25</v>
      </c>
      <c r="I263" s="19">
        <v>14.64</v>
      </c>
    </row>
    <row r="264" spans="1:10" ht="17.100000000000001" customHeight="1" x14ac:dyDescent="0.2">
      <c r="A264" s="6" t="s">
        <v>20</v>
      </c>
      <c r="B264" s="17">
        <v>8703.8700000000008</v>
      </c>
      <c r="C264" s="18">
        <v>8670.2700000000386</v>
      </c>
      <c r="D264" s="18">
        <v>2.75</v>
      </c>
      <c r="E264" s="18">
        <v>1</v>
      </c>
      <c r="F264" s="18">
        <v>2.4</v>
      </c>
      <c r="G264" s="17" t="s">
        <v>40</v>
      </c>
      <c r="H264" s="17">
        <v>3.5</v>
      </c>
      <c r="I264" s="19">
        <v>23.950000000000003</v>
      </c>
    </row>
    <row r="265" spans="1:10" ht="17.100000000000001" customHeight="1" x14ac:dyDescent="0.2">
      <c r="A265" s="6" t="s">
        <v>21</v>
      </c>
      <c r="B265" s="17">
        <v>9913.6800000000057</v>
      </c>
      <c r="C265" s="18">
        <v>9881.4399999999787</v>
      </c>
      <c r="D265" s="18" t="s">
        <v>40</v>
      </c>
      <c r="E265" s="18">
        <v>2</v>
      </c>
      <c r="F265" s="18">
        <v>4</v>
      </c>
      <c r="G265" s="17" t="s">
        <v>40</v>
      </c>
      <c r="H265" s="17">
        <v>4.01</v>
      </c>
      <c r="I265" s="19">
        <v>22.229999999999997</v>
      </c>
    </row>
    <row r="266" spans="1:10" ht="17.100000000000001" customHeight="1" x14ac:dyDescent="0.2">
      <c r="A266" s="6" t="s">
        <v>22</v>
      </c>
      <c r="B266" s="17">
        <v>9323.0900000000165</v>
      </c>
      <c r="C266" s="18">
        <v>9304.3199999999888</v>
      </c>
      <c r="D266" s="18" t="s">
        <v>40</v>
      </c>
      <c r="E266" s="18">
        <v>6.5</v>
      </c>
      <c r="F266" s="18" t="s">
        <v>40</v>
      </c>
      <c r="G266" s="17">
        <v>3</v>
      </c>
      <c r="H266" s="17" t="s">
        <v>40</v>
      </c>
      <c r="I266" s="19">
        <v>9.27</v>
      </c>
    </row>
    <row r="267" spans="1:10" ht="17.100000000000001" customHeight="1" x14ac:dyDescent="0.2">
      <c r="A267" s="6" t="s">
        <v>23</v>
      </c>
      <c r="B267" s="17">
        <v>7236.4799999999959</v>
      </c>
      <c r="C267" s="18">
        <v>7215.979999999985</v>
      </c>
      <c r="D267" s="18" t="s">
        <v>40</v>
      </c>
      <c r="E267" s="18">
        <v>4.25</v>
      </c>
      <c r="F267" s="18" t="s">
        <v>40</v>
      </c>
      <c r="G267" s="17" t="s">
        <v>40</v>
      </c>
      <c r="H267" s="17">
        <v>4</v>
      </c>
      <c r="I267" s="19">
        <v>12.25</v>
      </c>
    </row>
    <row r="268" spans="1:10" ht="17.100000000000001" customHeight="1" x14ac:dyDescent="0.2">
      <c r="A268" s="6" t="s">
        <v>24</v>
      </c>
      <c r="B268" s="17">
        <v>25390.88999999997</v>
      </c>
      <c r="C268" s="18">
        <v>25373.890000000079</v>
      </c>
      <c r="D268" s="18" t="s">
        <v>40</v>
      </c>
      <c r="E268" s="18" t="s">
        <v>40</v>
      </c>
      <c r="F268" s="18">
        <v>8</v>
      </c>
      <c r="G268" s="17" t="s">
        <v>40</v>
      </c>
      <c r="H268" s="17" t="s">
        <v>40</v>
      </c>
      <c r="I268" s="19">
        <v>9</v>
      </c>
    </row>
    <row r="269" spans="1:10" ht="17.100000000000001" customHeight="1" x14ac:dyDescent="0.2">
      <c r="A269" s="6" t="s">
        <v>25</v>
      </c>
      <c r="B269" s="17">
        <v>24856.589999999971</v>
      </c>
      <c r="C269" s="18">
        <v>24824.59</v>
      </c>
      <c r="D269" s="18">
        <v>14</v>
      </c>
      <c r="E269" s="18" t="s">
        <v>40</v>
      </c>
      <c r="F269" s="18">
        <v>18</v>
      </c>
      <c r="G269" s="17" t="s">
        <v>40</v>
      </c>
      <c r="H269" s="17" t="s">
        <v>40</v>
      </c>
      <c r="I269" s="19" t="s">
        <v>40</v>
      </c>
    </row>
    <row r="270" spans="1:10" ht="17.100000000000001" customHeight="1" x14ac:dyDescent="0.2">
      <c r="A270" s="6" t="s">
        <v>26</v>
      </c>
      <c r="B270" s="17">
        <v>28140.16</v>
      </c>
      <c r="C270" s="18">
        <v>28078.159999999967</v>
      </c>
      <c r="D270" s="18" t="s">
        <v>40</v>
      </c>
      <c r="E270" s="18" t="s">
        <v>40</v>
      </c>
      <c r="F270" s="18">
        <v>30</v>
      </c>
      <c r="G270" s="17" t="s">
        <v>40</v>
      </c>
      <c r="H270" s="17">
        <v>32</v>
      </c>
      <c r="I270" s="19" t="s">
        <v>40</v>
      </c>
    </row>
    <row r="271" spans="1:10" ht="17.100000000000001" customHeight="1" x14ac:dyDescent="0.2">
      <c r="A271" s="6" t="s">
        <v>27</v>
      </c>
      <c r="B271" s="17">
        <v>17947.049999999992</v>
      </c>
      <c r="C271" s="18">
        <v>17781.030000000002</v>
      </c>
      <c r="D271" s="18" t="s">
        <v>40</v>
      </c>
      <c r="E271" s="18" t="s">
        <v>40</v>
      </c>
      <c r="F271" s="18" t="s">
        <v>40</v>
      </c>
      <c r="G271" s="17" t="s">
        <v>40</v>
      </c>
      <c r="H271" s="17" t="s">
        <v>40</v>
      </c>
      <c r="I271" s="19">
        <v>166.01999999999998</v>
      </c>
    </row>
    <row r="272" spans="1:10" ht="17.100000000000001" customHeight="1" x14ac:dyDescent="0.2">
      <c r="A272" s="6" t="s">
        <v>28</v>
      </c>
      <c r="B272" s="17">
        <v>8369.31</v>
      </c>
      <c r="C272" s="18">
        <v>8259.31</v>
      </c>
      <c r="D272" s="18" t="s">
        <v>40</v>
      </c>
      <c r="E272" s="18" t="s">
        <v>40</v>
      </c>
      <c r="F272" s="18" t="s">
        <v>40</v>
      </c>
      <c r="G272" s="17" t="s">
        <v>40</v>
      </c>
      <c r="H272" s="17" t="s">
        <v>40</v>
      </c>
      <c r="I272" s="19">
        <v>110</v>
      </c>
    </row>
    <row r="273" spans="1:9" ht="17.100000000000001" customHeight="1" x14ac:dyDescent="0.2">
      <c r="A273" s="6" t="s">
        <v>29</v>
      </c>
      <c r="B273" s="17">
        <v>7365.2</v>
      </c>
      <c r="C273" s="18">
        <v>7365.2</v>
      </c>
      <c r="D273" s="18" t="s">
        <v>40</v>
      </c>
      <c r="E273" s="18" t="s">
        <v>40</v>
      </c>
      <c r="F273" s="18" t="s">
        <v>40</v>
      </c>
      <c r="G273" s="17" t="s">
        <v>40</v>
      </c>
      <c r="H273" s="17" t="s">
        <v>40</v>
      </c>
      <c r="I273" s="19" t="s">
        <v>40</v>
      </c>
    </row>
    <row r="274" spans="1:9" ht="17.100000000000001" customHeight="1" x14ac:dyDescent="0.2">
      <c r="A274" s="7" t="s">
        <v>30</v>
      </c>
      <c r="B274" s="20">
        <v>2441.56</v>
      </c>
      <c r="C274" s="21">
        <v>2441.56</v>
      </c>
      <c r="D274" s="21" t="s">
        <v>40</v>
      </c>
      <c r="E274" s="21" t="s">
        <v>40</v>
      </c>
      <c r="F274" s="21" t="s">
        <v>40</v>
      </c>
      <c r="G274" s="20" t="s">
        <v>40</v>
      </c>
      <c r="H274" s="20" t="s">
        <v>40</v>
      </c>
      <c r="I274" s="22" t="s">
        <v>40</v>
      </c>
    </row>
    <row r="275" spans="1:9" ht="18" customHeight="1" x14ac:dyDescent="0.2">
      <c r="A275" s="9" t="s">
        <v>39</v>
      </c>
    </row>
  </sheetData>
  <mergeCells count="5">
    <mergeCell ref="A1:I1"/>
    <mergeCell ref="A2:A4"/>
    <mergeCell ref="C3:I3"/>
    <mergeCell ref="B2:I2"/>
    <mergeCell ref="B3:B4"/>
  </mergeCells>
  <phoneticPr fontId="2" type="noConversion"/>
  <printOptions horizontalCentered="1"/>
  <pageMargins left="0.74803149606299213" right="0.74803149606299213" top="0.98425196850393704" bottom="0.98425196850393704" header="0" footer="0"/>
  <pageSetup scale="75" orientation="portrait" r:id="rId1"/>
  <rowBreaks count="6" manualBreakCount="6">
    <brk id="44" max="16383" man="1"/>
    <brk id="83" max="16383" man="1"/>
    <brk id="123" max="16383" man="1"/>
    <brk id="162" max="16383" man="1"/>
    <brk id="202" max="16383" man="1"/>
    <brk id="2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</vt:lpstr>
      <vt:lpstr>'Cuadro 5'!Área_de_impresión</vt:lpstr>
      <vt:lpstr>'Cuadro 5'!Títulos_a_imprimir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 H. Caballero</dc:creator>
  <cp:lastModifiedBy>GEOVANNE ESPINO</cp:lastModifiedBy>
  <cp:lastPrinted>2025-07-01T21:08:23Z</cp:lastPrinted>
  <dcterms:created xsi:type="dcterms:W3CDTF">2012-01-31T16:12:02Z</dcterms:created>
  <dcterms:modified xsi:type="dcterms:W3CDTF">2025-07-09T18:47:15Z</dcterms:modified>
</cp:coreProperties>
</file>